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планы\"/>
    </mc:Choice>
  </mc:AlternateContent>
  <xr:revisionPtr revIDLastSave="0" documentId="8_{5DD110DF-671B-4457-9E5B-F24B7E828A01}" xr6:coauthVersionLast="36" xr6:coauthVersionMax="36" xr10:uidLastSave="{00000000-0000-0000-0000-000000000000}"/>
  <bookViews>
    <workbookView xWindow="0" yWindow="0" windowWidth="20490" windowHeight="7545" tabRatio="750" activeTab="1"/>
  </bookViews>
  <sheets>
    <sheet name="Титульник" sheetId="22" r:id="rId1"/>
    <sheet name="План" sheetId="21" r:id="rId2"/>
    <sheet name="Start" sheetId="11" state="hidden" r:id="rId3"/>
  </sheets>
  <definedNames>
    <definedName name="_xlnm.Print_Titles" localSheetId="1">План!$2:$6</definedName>
    <definedName name="_xlnm.Print_Area" localSheetId="1">План!$A$1:$Q$86</definedName>
  </definedNames>
  <calcPr calcId="191029" fullCalcOnLoad="1" refMode="R1C1"/>
</workbook>
</file>

<file path=xl/calcChain.xml><?xml version="1.0" encoding="utf-8"?>
<calcChain xmlns="http://schemas.openxmlformats.org/spreadsheetml/2006/main">
  <c r="R85" i="21" l="1"/>
  <c r="R84" i="21"/>
  <c r="L88" i="21"/>
  <c r="K67" i="21"/>
  <c r="F67" i="21"/>
  <c r="K62" i="21"/>
  <c r="G63" i="21"/>
  <c r="G62" i="21"/>
  <c r="E47" i="21"/>
  <c r="H67" i="21"/>
  <c r="I67" i="21"/>
  <c r="J67" i="21"/>
  <c r="L67" i="21"/>
  <c r="M67" i="21"/>
  <c r="P67" i="21"/>
  <c r="Q67" i="21"/>
  <c r="D46" i="21"/>
  <c r="C46" i="21"/>
  <c r="G69" i="21"/>
  <c r="E69" i="21"/>
  <c r="G70" i="21"/>
  <c r="E70" i="21"/>
  <c r="G68" i="21"/>
  <c r="F62" i="21"/>
  <c r="H62" i="21"/>
  <c r="I62" i="21"/>
  <c r="J62" i="21"/>
  <c r="L62" i="21"/>
  <c r="M62" i="21"/>
  <c r="N62" i="21"/>
  <c r="O62" i="21"/>
  <c r="P62" i="21"/>
  <c r="Q62" i="21"/>
  <c r="G58" i="21"/>
  <c r="E58" i="21"/>
  <c r="E57" i="21"/>
  <c r="G53" i="21"/>
  <c r="E53" i="21"/>
  <c r="E52" i="21"/>
  <c r="G37" i="21"/>
  <c r="E37" i="21"/>
  <c r="G38" i="21"/>
  <c r="E38" i="21"/>
  <c r="G39" i="21"/>
  <c r="G40" i="21"/>
  <c r="E40" i="21"/>
  <c r="G41" i="21"/>
  <c r="E41" i="21"/>
  <c r="G42" i="21"/>
  <c r="E42" i="21"/>
  <c r="G43" i="21"/>
  <c r="E43" i="21"/>
  <c r="G44" i="21"/>
  <c r="G45" i="21"/>
  <c r="E45" i="21"/>
  <c r="G36" i="21"/>
  <c r="E36" i="21"/>
  <c r="E35" i="21"/>
  <c r="F35" i="21"/>
  <c r="G32" i="21"/>
  <c r="E32" i="21"/>
  <c r="G33" i="21"/>
  <c r="E33" i="21"/>
  <c r="G31" i="21"/>
  <c r="E31" i="21"/>
  <c r="E30" i="21"/>
  <c r="L30" i="21"/>
  <c r="M30" i="21"/>
  <c r="P30" i="21"/>
  <c r="Q30" i="21"/>
  <c r="F23" i="21"/>
  <c r="H23" i="21"/>
  <c r="H77" i="21"/>
  <c r="I23" i="21"/>
  <c r="J23" i="21"/>
  <c r="K23" i="21"/>
  <c r="L23" i="21"/>
  <c r="L77" i="21"/>
  <c r="M23" i="21"/>
  <c r="N23" i="21"/>
  <c r="O23" i="21"/>
  <c r="P23" i="21"/>
  <c r="Q23" i="21"/>
  <c r="E29" i="21"/>
  <c r="G25" i="21"/>
  <c r="E25" i="21"/>
  <c r="G26" i="21"/>
  <c r="G27" i="21"/>
  <c r="E27" i="21"/>
  <c r="G28" i="21"/>
  <c r="G24" i="21"/>
  <c r="G23" i="21"/>
  <c r="G9" i="21"/>
  <c r="G10" i="21"/>
  <c r="E10" i="21"/>
  <c r="G11" i="21"/>
  <c r="E11" i="21"/>
  <c r="G12" i="21"/>
  <c r="E12" i="21"/>
  <c r="G13" i="21"/>
  <c r="G14" i="21"/>
  <c r="E14" i="21"/>
  <c r="G15" i="21"/>
  <c r="E15" i="21"/>
  <c r="G16" i="21"/>
  <c r="E16" i="21"/>
  <c r="G17" i="21"/>
  <c r="G18" i="21"/>
  <c r="E18" i="21"/>
  <c r="G19" i="21"/>
  <c r="E19" i="21"/>
  <c r="G20" i="21"/>
  <c r="E20" i="21"/>
  <c r="G21" i="21"/>
  <c r="E21" i="21"/>
  <c r="G22" i="21"/>
  <c r="E22" i="21"/>
  <c r="G8" i="21"/>
  <c r="E8" i="21"/>
  <c r="F7" i="21"/>
  <c r="H7" i="21"/>
  <c r="I7" i="21"/>
  <c r="J7" i="21"/>
  <c r="J77" i="21"/>
  <c r="K7" i="21"/>
  <c r="M88" i="21"/>
  <c r="N7" i="21"/>
  <c r="N77" i="21"/>
  <c r="O7" i="21"/>
  <c r="O77" i="21"/>
  <c r="P7" i="21"/>
  <c r="P77" i="21"/>
  <c r="Q7" i="21"/>
  <c r="Q77" i="21"/>
  <c r="E9" i="21"/>
  <c r="E17" i="21"/>
  <c r="E26" i="21"/>
  <c r="N52" i="21"/>
  <c r="N46" i="21"/>
  <c r="N57" i="21"/>
  <c r="E39" i="21"/>
  <c r="E44" i="21"/>
  <c r="K57" i="21"/>
  <c r="K52" i="21"/>
  <c r="K46" i="21"/>
  <c r="K47" i="21"/>
  <c r="F52" i="21"/>
  <c r="H52" i="21"/>
  <c r="I52" i="21"/>
  <c r="J52" i="21"/>
  <c r="L52" i="21"/>
  <c r="M52" i="21"/>
  <c r="O52" i="21"/>
  <c r="O46" i="21"/>
  <c r="P47" i="21"/>
  <c r="P46" i="21"/>
  <c r="F30" i="21"/>
  <c r="F77" i="21"/>
  <c r="H30" i="21"/>
  <c r="I30" i="21"/>
  <c r="J30" i="21"/>
  <c r="K30" i="21"/>
  <c r="K77" i="21"/>
  <c r="Q35" i="21"/>
  <c r="Q47" i="21"/>
  <c r="Q46" i="21"/>
  <c r="Q57" i="21"/>
  <c r="P35" i="21"/>
  <c r="M57" i="21"/>
  <c r="L57" i="21"/>
  <c r="J57" i="21"/>
  <c r="J46" i="21"/>
  <c r="I57" i="21"/>
  <c r="H57" i="21"/>
  <c r="F57" i="21"/>
  <c r="M47" i="21"/>
  <c r="M46" i="21"/>
  <c r="L47" i="21"/>
  <c r="L46" i="21"/>
  <c r="J47" i="21"/>
  <c r="I47" i="21"/>
  <c r="I46" i="21"/>
  <c r="H47" i="21"/>
  <c r="H46" i="21"/>
  <c r="F47" i="21"/>
  <c r="F46" i="21"/>
  <c r="M35" i="21"/>
  <c r="L35" i="21"/>
  <c r="K35" i="21"/>
  <c r="J35" i="21"/>
  <c r="I35" i="21"/>
  <c r="H35" i="21"/>
  <c r="N88" i="21"/>
  <c r="Q88" i="21"/>
  <c r="O88" i="21"/>
  <c r="G47" i="21"/>
  <c r="E28" i="21"/>
  <c r="P88" i="21"/>
  <c r="G52" i="21"/>
  <c r="G46" i="21"/>
  <c r="E68" i="21"/>
  <c r="E67" i="21"/>
  <c r="G57" i="21"/>
  <c r="I77" i="21"/>
  <c r="G30" i="21"/>
  <c r="E63" i="21"/>
  <c r="E62" i="21"/>
  <c r="G7" i="21"/>
  <c r="M77" i="21"/>
  <c r="G67" i="21"/>
  <c r="G77" i="21"/>
  <c r="E7" i="21"/>
  <c r="E46" i="21"/>
  <c r="G35" i="21"/>
  <c r="E24" i="21"/>
  <c r="E23" i="21"/>
  <c r="E77" i="21"/>
</calcChain>
</file>

<file path=xl/sharedStrings.xml><?xml version="1.0" encoding="utf-8"?>
<sst xmlns="http://schemas.openxmlformats.org/spreadsheetml/2006/main" count="338" uniqueCount="260">
  <si>
    <t>1</t>
  </si>
  <si>
    <t>4</t>
  </si>
  <si>
    <t>Иностранный язык</t>
  </si>
  <si>
    <t>История</t>
  </si>
  <si>
    <t>Физическая культура</t>
  </si>
  <si>
    <t>Информатика</t>
  </si>
  <si>
    <t>ОГСЭ</t>
  </si>
  <si>
    <t>Основы философии</t>
  </si>
  <si>
    <t>ЕН</t>
  </si>
  <si>
    <t>Математика</t>
  </si>
  <si>
    <t>Экологические основы природопользования</t>
  </si>
  <si>
    <t>ОП</t>
  </si>
  <si>
    <t>Экономика организации</t>
  </si>
  <si>
    <t>Статистика</t>
  </si>
  <si>
    <t>Основы менеджмента и маркетинга</t>
  </si>
  <si>
    <t>Правовое обеспечение профессиональной деятельности</t>
  </si>
  <si>
    <t>ОП.10</t>
  </si>
  <si>
    <t>Безопасность жизнедеятельности</t>
  </si>
  <si>
    <t>ПМ</t>
  </si>
  <si>
    <t>Профессиональные модули</t>
  </si>
  <si>
    <t>Учебная практика</t>
  </si>
  <si>
    <t>Индекс</t>
  </si>
  <si>
    <t>Формы промежуточной аттестации</t>
  </si>
  <si>
    <t>Экзамены</t>
  </si>
  <si>
    <t>Зачеты</t>
  </si>
  <si>
    <t>Квалификационный экзамен</t>
  </si>
  <si>
    <t>ПДП</t>
  </si>
  <si>
    <t>Государственная итоговая аттестация</t>
  </si>
  <si>
    <t>ГИА</t>
  </si>
  <si>
    <t>Распределение учебной нагрузки по курсам и семестрам (час. в семестр)</t>
  </si>
  <si>
    <t>По практике производственной и учебной</t>
  </si>
  <si>
    <t>Всего учебных занятий</t>
  </si>
  <si>
    <t>в т.ч. по учебным дисциплинам и МДК</t>
  </si>
  <si>
    <t>-,Э</t>
  </si>
  <si>
    <t>Э</t>
  </si>
  <si>
    <t>1 нед</t>
  </si>
  <si>
    <t>2 нед</t>
  </si>
  <si>
    <t>4 нед</t>
  </si>
  <si>
    <t>Промежуточная аттестация (нед.)</t>
  </si>
  <si>
    <t>Самостоятельная работа (час.)</t>
  </si>
  <si>
    <t>ВСЕГО</t>
  </si>
  <si>
    <t>Военные сборы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</si>
  <si>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</si>
  <si>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</si>
  <si>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</si>
  <si>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</si>
  <si>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</si>
  <si>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ОГСЭ.05</t>
  </si>
  <si>
    <t>ЭК</t>
  </si>
  <si>
    <t>УЧЕБНЫЙ ПЛАН</t>
  </si>
  <si>
    <t>ГБПОУ РМ "Саранский электромеханический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</si>
  <si>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</si>
  <si>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</si>
  <si>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21.02.05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</si>
  <si>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</si>
  <si>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</si>
  <si>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</si>
  <si>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</si>
  <si>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квалификация:</t>
  </si>
  <si>
    <t>специалист по земельно-имущественным отношениям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</si>
  <si>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</si>
  <si>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</si>
  <si>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</si>
  <si>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</si>
  <si>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</si>
  <si>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</si>
  <si>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</si>
  <si>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</si>
  <si>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</si>
  <si>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</si>
  <si>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</si>
  <si>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</si>
  <si>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</si>
  <si>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</si>
  <si>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</si>
  <si>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</si>
  <si>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486</t>
  </si>
  <si>
    <t>Директор ГБПОУ РМ "Саранский электромеханический колледж"</t>
  </si>
  <si>
    <t>2г 10м</t>
  </si>
  <si>
    <t>2</t>
  </si>
  <si>
    <t>10</t>
  </si>
  <si>
    <t>Русский язык</t>
  </si>
  <si>
    <t>Литература</t>
  </si>
  <si>
    <t>Физика</t>
  </si>
  <si>
    <t>ОО.10</t>
  </si>
  <si>
    <t>Химия</t>
  </si>
  <si>
    <t>ОО.11</t>
  </si>
  <si>
    <t>Обществознание (включая экономику и право)</t>
  </si>
  <si>
    <t>ОО.12</t>
  </si>
  <si>
    <t>Биология</t>
  </si>
  <si>
    <t>ОО.13</t>
  </si>
  <si>
    <t>География</t>
  </si>
  <si>
    <t>ОО.14</t>
  </si>
  <si>
    <t>Экология</t>
  </si>
  <si>
    <t>ОО.15</t>
  </si>
  <si>
    <t>Астрономия</t>
  </si>
  <si>
    <t>Основы безопасности жизнедеятельности</t>
  </si>
  <si>
    <t>ОГСЭ.06</t>
  </si>
  <si>
    <t>Информационные технологии в профессиональной деятельности</t>
  </si>
  <si>
    <t>Основы экономической теории</t>
  </si>
  <si>
    <t>Документационное обеспечение управления</t>
  </si>
  <si>
    <t>Бухгалтерский учет и налогообложение</t>
  </si>
  <si>
    <t>Финансы, денежное обращение и кредит</t>
  </si>
  <si>
    <t>Экономический анализ</t>
  </si>
  <si>
    <t>Управление земельно-имущественным комплексом</t>
  </si>
  <si>
    <t>ПМ.01</t>
  </si>
  <si>
    <t>Управление территориями и недвижимым имуществом</t>
  </si>
  <si>
    <t>МДК.01.01</t>
  </si>
  <si>
    <t>Осуществление кадастровых отношений</t>
  </si>
  <si>
    <t>Кадастры и кадастровая оценка земель</t>
  </si>
  <si>
    <t>Картографо-геодезическое сопровождение земельно-имущественных отношений</t>
  </si>
  <si>
    <t>Геодезия с основами картографии и картографического черчения</t>
  </si>
  <si>
    <t>Предпринимательская деятельность</t>
  </si>
  <si>
    <t>Основы предпринимательской деятельности</t>
  </si>
  <si>
    <t>Информационное сопровождение предпринимательской деятельности</t>
  </si>
  <si>
    <t>Бизнес-планирование</t>
  </si>
  <si>
    <t>диф.зачетов, зачетов</t>
  </si>
  <si>
    <t>6 нед</t>
  </si>
  <si>
    <t>О</t>
  </si>
  <si>
    <t>ОО.01</t>
  </si>
  <si>
    <t>ОО.02</t>
  </si>
  <si>
    <t>ОО.03</t>
  </si>
  <si>
    <t>ОО.04</t>
  </si>
  <si>
    <t>ОО.05</t>
  </si>
  <si>
    <t>ОО.06</t>
  </si>
  <si>
    <t>ОО.07</t>
  </si>
  <si>
    <t>ОО.08</t>
  </si>
  <si>
    <t>ОО.09</t>
  </si>
  <si>
    <t>-,ДЗ</t>
  </si>
  <si>
    <t>З,ДЗ</t>
  </si>
  <si>
    <t>ДЗ</t>
  </si>
  <si>
    <t>32/10</t>
  </si>
  <si>
    <t>68/16</t>
  </si>
  <si>
    <t>46/8</t>
  </si>
  <si>
    <t>75/16</t>
  </si>
  <si>
    <t>Наименование циклов,
дисциплин, профессиональных модулей, МДК, практик</t>
  </si>
  <si>
    <t>-,-,-,ДЗ</t>
  </si>
  <si>
    <t>З,З,З,ДЗ</t>
  </si>
  <si>
    <t>Формирование ключевых компетенций цифровой экономики</t>
  </si>
  <si>
    <t>З</t>
  </si>
  <si>
    <t>38/22</t>
  </si>
  <si>
    <t>40/16</t>
  </si>
  <si>
    <t>36/12</t>
  </si>
  <si>
    <t>36/16</t>
  </si>
  <si>
    <t>Курс. работ (проектов)</t>
  </si>
  <si>
    <t>Теоретическое обучение</t>
  </si>
  <si>
    <t>Учебная нагрузка обучающихся (час)</t>
  </si>
  <si>
    <t>Общеобразовательный цикл</t>
  </si>
  <si>
    <t>I курс</t>
  </si>
  <si>
    <t>II курс</t>
  </si>
  <si>
    <t>III курс</t>
  </si>
  <si>
    <t xml:space="preserve">1 сем. </t>
  </si>
  <si>
    <t xml:space="preserve">2 сем. </t>
  </si>
  <si>
    <t xml:space="preserve">3 сем. </t>
  </si>
  <si>
    <t xml:space="preserve">4 сем. </t>
  </si>
  <si>
    <t xml:space="preserve">5 сем. </t>
  </si>
  <si>
    <t xml:space="preserve">6 сем.    </t>
  </si>
  <si>
    <t>16,5 нед.</t>
  </si>
  <si>
    <t>22,5 нед.</t>
  </si>
  <si>
    <t>13 нед.</t>
  </si>
  <si>
    <t>21,5 нед.</t>
  </si>
  <si>
    <t>8 нед.</t>
  </si>
  <si>
    <t>Общепрофессиональные дисциплины</t>
  </si>
  <si>
    <t>П</t>
  </si>
  <si>
    <t>ПМ.02</t>
  </si>
  <si>
    <t>ПМ.03</t>
  </si>
  <si>
    <t>ПМ.04</t>
  </si>
  <si>
    <t>ПМ.05</t>
  </si>
  <si>
    <t>Лаб. и практ. занятий</t>
  </si>
  <si>
    <t>ОГСЭ.01</t>
  </si>
  <si>
    <t>ОГСЭ.02</t>
  </si>
  <si>
    <t>ОГСЭ.03</t>
  </si>
  <si>
    <t>ОГСЭ.04</t>
  </si>
  <si>
    <t>ЕН.01</t>
  </si>
  <si>
    <t>ЕН.02</t>
  </si>
  <si>
    <t>ЕН.03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</si>
  <si>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</si>
  <si>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</si>
  <si>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</si>
  <si>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</si>
  <si>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</si>
  <si>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</si>
  <si>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</si>
  <si>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</si>
  <si>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</si>
  <si>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УП.01</t>
  </si>
  <si>
    <t>ПП.01</t>
  </si>
  <si>
    <t>ЭК.01</t>
  </si>
  <si>
    <t>МДК.02.01</t>
  </si>
  <si>
    <t>УП.02</t>
  </si>
  <si>
    <t>ПП.02</t>
  </si>
  <si>
    <t>ЭК.02</t>
  </si>
  <si>
    <t>МДК.03.01</t>
  </si>
  <si>
    <t>УП.03</t>
  </si>
  <si>
    <t>ПП.03</t>
  </si>
  <si>
    <t>ЭК.03</t>
  </si>
  <si>
    <t>МДК.04.01</t>
  </si>
  <si>
    <t>УП.04</t>
  </si>
  <si>
    <t>ПП.04</t>
  </si>
  <si>
    <t>ЭК.04</t>
  </si>
  <si>
    <t>МДК.05.01</t>
  </si>
  <si>
    <t>МДК.05.02</t>
  </si>
  <si>
    <t>МДК.05.03</t>
  </si>
  <si>
    <t>УП.05</t>
  </si>
  <si>
    <t>ЭК.05</t>
  </si>
  <si>
    <t>82/60</t>
  </si>
  <si>
    <t>120/62</t>
  </si>
  <si>
    <t>82/38</t>
  </si>
  <si>
    <t>112/60</t>
  </si>
  <si>
    <t>92/40</t>
  </si>
  <si>
    <t>134/68</t>
  </si>
  <si>
    <t>Определение стоимости недвижимого имущества</t>
  </si>
  <si>
    <t>Оценка недвижимого имущества</t>
  </si>
  <si>
    <t>ДЗ/КП</t>
  </si>
  <si>
    <t>52/16</t>
  </si>
  <si>
    <t>48/28</t>
  </si>
  <si>
    <t>1552</t>
  </si>
  <si>
    <t>830</t>
  </si>
  <si>
    <t>702</t>
  </si>
  <si>
    <t>20</t>
  </si>
  <si>
    <t>360</t>
  </si>
  <si>
    <t>0</t>
  </si>
  <si>
    <t>332</t>
  </si>
  <si>
    <t>572</t>
  </si>
  <si>
    <t>384</t>
  </si>
  <si>
    <t>264</t>
  </si>
  <si>
    <t>594</t>
  </si>
  <si>
    <t>810</t>
  </si>
  <si>
    <t>774</t>
  </si>
  <si>
    <t>468</t>
  </si>
  <si>
    <t>288</t>
  </si>
  <si>
    <t>2642</t>
  </si>
  <si>
    <t>730</t>
  </si>
  <si>
    <t>Государственная  (итоговая) аттестация</t>
  </si>
  <si>
    <r>
      <rPr>
        <b/>
        <sz val="10"/>
        <color indexed="8"/>
        <rFont val="Times New Roman"/>
        <family val="1"/>
        <charset val="204"/>
      </rPr>
      <t>1. Программа обучения по специальности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1.1 Выполнение дипломной работы с 18.05 по 14.06 ( всего 4 нед.)</t>
    </r>
  </si>
  <si>
    <t>13</t>
  </si>
  <si>
    <t>6</t>
  </si>
  <si>
    <t>_______________ С. И. Соболев</t>
  </si>
  <si>
    <t>СОГЛАСОВАНО</t>
  </si>
  <si>
    <t>УТВЕРЖДАЮ</t>
  </si>
  <si>
    <t>Заместитель Министра образования Республики Мордовия</t>
  </si>
  <si>
    <t>__________________С. А. Махалов</t>
  </si>
  <si>
    <t>МИНИСТЕРСТВО ОБРАЗОВАНИЯ РЕСПУБЛИКИ МОРДОВИЯ</t>
  </si>
  <si>
    <t>_____________________________________</t>
  </si>
  <si>
    <t>______________________________</t>
  </si>
  <si>
    <t>образовательной программы среднего профессионального образования</t>
  </si>
  <si>
    <t>уровень образования</t>
  </si>
  <si>
    <t>ЗЕМЕЛЬНО-ИМУЩЕСТВЕННЫЕ ОТНОШЕНИЯ</t>
  </si>
  <si>
    <t>3. План учебного процесса</t>
  </si>
  <si>
    <r>
      <rPr>
        <b/>
        <sz val="10"/>
        <color indexed="8"/>
        <rFont val="Times New Roman"/>
        <family val="1"/>
        <charset val="204"/>
      </rPr>
      <t>Консультации</t>
    </r>
    <r>
      <rPr>
        <sz val="10"/>
        <color indexed="8"/>
        <rFont val="Times New Roman"/>
        <family val="1"/>
        <charset val="204"/>
      </rPr>
      <t xml:space="preserve"> на учебную группу по 4 часа на 1 чел в год</t>
    </r>
  </si>
  <si>
    <t>Защита дипломного проекта (работы)  с 15.06. по 28.06 (всего 2 нед.)</t>
  </si>
  <si>
    <t>Социальная адаптация и основы социально-правовых знаний</t>
  </si>
  <si>
    <t>Производственная практика (по профилю специальности)</t>
  </si>
  <si>
    <t>Производственная практика (преддипломная)</t>
  </si>
  <si>
    <t>Максимальная учебная нагрузка</t>
  </si>
  <si>
    <t xml:space="preserve">Самостоятельная работа </t>
  </si>
  <si>
    <t>Обязательная учебная нагрузка</t>
  </si>
  <si>
    <t>Общий гуманитарный и социально-экономический цикл</t>
  </si>
  <si>
    <t>Математический и общий естественнонаучный цикл</t>
  </si>
  <si>
    <t xml:space="preserve">Профессиональный цикл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</si>
</sst>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8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86">
    <xf numFmtId="0" fontId="0" fillId="0" borderId="0" xfId="0"/>
    <xf numFmtId="0" fontId="1" fillId="0" borderId="0" xfId="2"/>
    <xf numFmtId="0" fontId="1" fillId="2" borderId="0" xfId="2" applyFont="1" applyFill="1" applyBorder="1" applyAlignment="1" applyProtection="1">
      <alignment horizontal="center" vertical="center"/>
      <protection locked="0"/>
    </xf>
    <xf numFmtId="0" fontId="1" fillId="2" borderId="0" xfId="2" applyFont="1" applyFill="1" applyBorder="1" applyAlignment="1" applyProtection="1">
      <alignment horizontal="left" vertical="center"/>
      <protection locked="0"/>
    </xf>
    <xf numFmtId="0" fontId="6" fillId="2" borderId="0" xfId="2" applyFont="1" applyFill="1" applyBorder="1" applyAlignment="1" applyProtection="1">
      <alignment horizontal="left" vertical="center"/>
      <protection locked="0"/>
    </xf>
    <xf numFmtId="0" fontId="9" fillId="2" borderId="0" xfId="2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Border="1" applyAlignment="1" applyProtection="1">
      <alignment horizontal="center" vertical="top"/>
      <protection locked="0"/>
    </xf>
    <xf numFmtId="0" fontId="6" fillId="2" borderId="0" xfId="2" applyFont="1" applyFill="1" applyBorder="1" applyAlignment="1" applyProtection="1">
      <alignment horizontal="left" vertical="top"/>
      <protection locked="0"/>
    </xf>
    <xf numFmtId="0" fontId="1" fillId="0" borderId="0" xfId="2" applyFont="1" applyAlignment="1" applyProtection="1">
      <alignment horizontal="center" vertical="center"/>
      <protection locked="0"/>
    </xf>
    <xf numFmtId="0" fontId="1" fillId="0" borderId="0" xfId="2" applyBorder="1"/>
    <xf numFmtId="0" fontId="12" fillId="0" borderId="0" xfId="2" applyFont="1"/>
    <xf numFmtId="0" fontId="12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wrapText="1"/>
      <protection locked="0"/>
    </xf>
    <xf numFmtId="0" fontId="1" fillId="0" borderId="0" xfId="2" applyAlignment="1"/>
    <xf numFmtId="0" fontId="15" fillId="0" borderId="0" xfId="0" applyFont="1" applyFill="1"/>
    <xf numFmtId="0" fontId="15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2" applyNumberFormat="1" applyFont="1" applyFill="1" applyBorder="1" applyAlignment="1" applyProtection="1">
      <alignment horizontal="left" vertical="center" wrapText="1"/>
      <protection locked="0"/>
    </xf>
    <xf numFmtId="0" fontId="15" fillId="3" borderId="3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0" xfId="0" applyNumberFormat="1" applyFont="1" applyFill="1"/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/>
    <xf numFmtId="49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0" applyNumberFormat="1" applyFont="1" applyFill="1" applyBorder="1" applyAlignment="1">
      <alignment horizontal="center" vertical="center"/>
    </xf>
    <xf numFmtId="0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0" applyNumberFormat="1" applyFont="1" applyFill="1" applyBorder="1" applyAlignment="1">
      <alignment horizontal="center" vertical="center"/>
    </xf>
    <xf numFmtId="0" fontId="15" fillId="4" borderId="5" xfId="0" applyNumberFormat="1" applyFont="1" applyFill="1" applyBorder="1" applyAlignment="1" applyProtection="1">
      <alignment horizontal="left"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NumberFormat="1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 applyProtection="1">
      <alignment horizontal="left" vertical="center"/>
      <protection locked="0"/>
    </xf>
    <xf numFmtId="49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3" xfId="0" applyNumberFormat="1" applyFont="1" applyFill="1" applyBorder="1" applyAlignment="1">
      <alignment horizontal="center" vertical="center"/>
    </xf>
    <xf numFmtId="0" fontId="14" fillId="5" borderId="6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/>
    <xf numFmtId="49" fontId="17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7" xfId="0" applyNumberFormat="1" applyFont="1" applyFill="1" applyBorder="1" applyAlignment="1">
      <alignment horizontal="center" vertical="center"/>
    </xf>
    <xf numFmtId="0" fontId="17" fillId="5" borderId="0" xfId="0" applyFont="1" applyFill="1"/>
    <xf numFmtId="0" fontId="14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7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4" fillId="5" borderId="8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2" applyNumberFormat="1" applyFont="1" applyFill="1" applyBorder="1" applyAlignment="1" applyProtection="1">
      <alignment horizontal="left" vertical="center"/>
      <protection locked="0"/>
    </xf>
    <xf numFmtId="0" fontId="15" fillId="3" borderId="2" xfId="2" applyNumberFormat="1" applyFont="1" applyFill="1" applyBorder="1" applyAlignment="1" applyProtection="1">
      <alignment horizontal="left" vertical="center"/>
      <protection locked="0"/>
    </xf>
    <xf numFmtId="0" fontId="15" fillId="3" borderId="3" xfId="2" applyNumberFormat="1" applyFont="1" applyFill="1" applyBorder="1" applyAlignment="1" applyProtection="1">
      <alignment horizontal="left"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6" borderId="6" xfId="2" applyNumberFormat="1" applyFont="1" applyFill="1" applyBorder="1" applyAlignment="1" applyProtection="1">
      <alignment horizontal="center" vertical="center"/>
      <protection locked="0"/>
    </xf>
    <xf numFmtId="49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7" xfId="2" applyNumberFormat="1" applyFont="1" applyFill="1" applyBorder="1" applyAlignment="1" applyProtection="1">
      <alignment horizontal="center" vertical="center" wrapText="1"/>
      <protection locked="0"/>
    </xf>
    <xf numFmtId="0" fontId="14" fillId="7" borderId="7" xfId="0" applyNumberFormat="1" applyFont="1" applyFill="1" applyBorder="1" applyAlignment="1">
      <alignment horizontal="center" vertical="center"/>
    </xf>
    <xf numFmtId="0" fontId="14" fillId="7" borderId="11" xfId="0" applyNumberFormat="1" applyFont="1" applyFill="1" applyBorder="1" applyAlignment="1">
      <alignment horizontal="center" vertical="center"/>
    </xf>
    <xf numFmtId="0" fontId="15" fillId="4" borderId="12" xfId="0" applyNumberFormat="1" applyFont="1" applyFill="1" applyBorder="1" applyAlignment="1" applyProtection="1">
      <alignment horizontal="left" vertical="center"/>
      <protection locked="0"/>
    </xf>
    <xf numFmtId="49" fontId="15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4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/>
    </xf>
    <xf numFmtId="0" fontId="14" fillId="4" borderId="2" xfId="0" applyNumberFormat="1" applyFont="1" applyFill="1" applyBorder="1" applyAlignment="1">
      <alignment horizontal="left" vertical="center"/>
    </xf>
    <xf numFmtId="0" fontId="14" fillId="4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left" vertical="center"/>
      <protection locked="0"/>
    </xf>
    <xf numFmtId="0" fontId="15" fillId="4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NumberFormat="1" applyFont="1" applyFill="1" applyBorder="1" applyAlignment="1" applyProtection="1">
      <alignment horizontal="left" vertical="center"/>
      <protection locked="0"/>
    </xf>
    <xf numFmtId="0" fontId="15" fillId="0" borderId="4" xfId="0" applyNumberFormat="1" applyFont="1" applyFill="1" applyBorder="1" applyAlignment="1" applyProtection="1">
      <alignment horizontal="left" vertical="center"/>
      <protection locked="0"/>
    </xf>
    <xf numFmtId="0" fontId="14" fillId="4" borderId="1" xfId="0" applyNumberFormat="1" applyFont="1" applyFill="1" applyBorder="1" applyAlignment="1">
      <alignment horizontal="left" vertical="center"/>
    </xf>
    <xf numFmtId="49" fontId="15" fillId="4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>
      <alignment horizontal="center" vertical="center"/>
    </xf>
    <xf numFmtId="0" fontId="21" fillId="0" borderId="0" xfId="2" applyFont="1"/>
    <xf numFmtId="0" fontId="21" fillId="0" borderId="0" xfId="2" applyFont="1" applyAlignment="1" applyProtection="1">
      <alignment vertical="center" wrapText="1"/>
      <protection locked="0"/>
    </xf>
    <xf numFmtId="0" fontId="22" fillId="0" borderId="0" xfId="2" applyFont="1"/>
    <xf numFmtId="0" fontId="23" fillId="0" borderId="0" xfId="2" applyFont="1"/>
    <xf numFmtId="0" fontId="21" fillId="0" borderId="0" xfId="2" applyFont="1" applyAlignment="1">
      <alignment horizontal="right"/>
    </xf>
    <xf numFmtId="0" fontId="21" fillId="0" borderId="0" xfId="2" applyFont="1" applyAlignment="1">
      <alignment wrapText="1"/>
    </xf>
    <xf numFmtId="0" fontId="6" fillId="2" borderId="0" xfId="2" applyFont="1" applyFill="1" applyBorder="1" applyAlignment="1" applyProtection="1">
      <alignment vertical="center"/>
      <protection locked="0"/>
    </xf>
    <xf numFmtId="0" fontId="14" fillId="4" borderId="2" xfId="0" applyNumberFormat="1" applyFont="1" applyFill="1" applyBorder="1" applyAlignment="1">
      <alignment horizontal="left" vertical="center" wrapText="1"/>
    </xf>
    <xf numFmtId="0" fontId="18" fillId="0" borderId="3" xfId="2" applyFont="1" applyFill="1" applyBorder="1" applyAlignment="1" applyProtection="1">
      <alignment horizontal="center" vertical="center" wrapText="1"/>
      <protection locked="0"/>
    </xf>
    <xf numFmtId="0" fontId="17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2" applyNumberFormat="1" applyFont="1" applyFill="1" applyBorder="1" applyAlignment="1" applyProtection="1">
      <alignment horizontal="left" vertical="top" wrapText="1"/>
      <protection locked="0"/>
    </xf>
    <xf numFmtId="0" fontId="8" fillId="2" borderId="0" xfId="2" applyFont="1" applyFill="1" applyBorder="1" applyAlignment="1" applyProtection="1">
      <alignment horizontal="center" vertical="top"/>
      <protection locked="0"/>
    </xf>
    <xf numFmtId="0" fontId="21" fillId="0" borderId="0" xfId="2" applyFont="1" applyAlignment="1">
      <alignment horizontal="center"/>
    </xf>
    <xf numFmtId="0" fontId="6" fillId="2" borderId="0" xfId="2" applyFont="1" applyFill="1" applyBorder="1" applyAlignment="1" applyProtection="1">
      <alignment horizontal="left" vertical="center"/>
      <protection locked="0"/>
    </xf>
    <xf numFmtId="0" fontId="9" fillId="2" borderId="13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left" vertical="top"/>
      <protection locked="0"/>
    </xf>
    <xf numFmtId="0" fontId="9" fillId="2" borderId="13" xfId="2" applyNumberFormat="1" applyFont="1" applyFill="1" applyBorder="1" applyAlignment="1" applyProtection="1">
      <alignment horizontal="center" vertical="top"/>
      <protection locked="0"/>
    </xf>
    <xf numFmtId="0" fontId="1" fillId="0" borderId="0" xfId="2" applyBorder="1" applyAlignment="1">
      <alignment horizontal="center"/>
    </xf>
    <xf numFmtId="0" fontId="6" fillId="2" borderId="0" xfId="2" applyFont="1" applyFill="1" applyBorder="1" applyAlignment="1" applyProtection="1">
      <alignment horizontal="left" vertical="top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14" fontId="9" fillId="2" borderId="13" xfId="2" applyNumberFormat="1" applyFont="1" applyFill="1" applyBorder="1" applyAlignment="1" applyProtection="1">
      <alignment horizontal="center" vertical="center"/>
      <protection locked="0"/>
    </xf>
    <xf numFmtId="0" fontId="9" fillId="2" borderId="13" xfId="2" applyNumberFormat="1" applyFont="1" applyFill="1" applyBorder="1" applyAlignment="1" applyProtection="1">
      <alignment horizontal="center" vertical="center"/>
      <protection locked="0"/>
    </xf>
    <xf numFmtId="0" fontId="9" fillId="2" borderId="13" xfId="2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7" fillId="2" borderId="13" xfId="2" applyNumberFormat="1" applyFont="1" applyFill="1" applyBorder="1" applyAlignment="1" applyProtection="1">
      <alignment horizontal="center" wrapText="1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24" fillId="2" borderId="13" xfId="2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 applyAlignment="1">
      <alignment horizontal="right"/>
    </xf>
    <xf numFmtId="0" fontId="21" fillId="0" borderId="0" xfId="2" applyFont="1" applyAlignment="1">
      <alignment horizontal="left" wrapText="1"/>
    </xf>
    <xf numFmtId="0" fontId="21" fillId="0" borderId="0" xfId="2" applyFont="1" applyAlignment="1">
      <alignment horizontal="right"/>
    </xf>
    <xf numFmtId="0" fontId="21" fillId="0" borderId="0" xfId="2" applyFont="1" applyAlignment="1">
      <alignment horizontal="right" wrapText="1"/>
    </xf>
    <xf numFmtId="0" fontId="3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4" borderId="5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left" vertical="center" wrapText="1"/>
    </xf>
    <xf numFmtId="49" fontId="15" fillId="4" borderId="14" xfId="0" applyNumberFormat="1" applyFont="1" applyFill="1" applyBorder="1" applyAlignment="1">
      <alignment horizontal="left" vertical="center" wrapText="1"/>
    </xf>
    <xf numFmtId="49" fontId="15" fillId="4" borderId="15" xfId="0" applyNumberFormat="1" applyFont="1" applyFill="1" applyBorder="1" applyAlignment="1">
      <alignment horizontal="left" vertical="center" wrapText="1"/>
    </xf>
    <xf numFmtId="0" fontId="15" fillId="4" borderId="5" xfId="0" applyNumberFormat="1" applyFont="1" applyFill="1" applyBorder="1" applyAlignment="1">
      <alignment horizontal="left" vertical="center" wrapText="1"/>
    </xf>
    <xf numFmtId="0" fontId="15" fillId="4" borderId="14" xfId="0" applyNumberFormat="1" applyFont="1" applyFill="1" applyBorder="1" applyAlignment="1">
      <alignment horizontal="left" vertical="center" wrapText="1"/>
    </xf>
    <xf numFmtId="0" fontId="15" fillId="4" borderId="15" xfId="0" applyNumberFormat="1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>
      <alignment horizontal="left" vertical="center"/>
    </xf>
    <xf numFmtId="0" fontId="14" fillId="4" borderId="14" xfId="0" applyNumberFormat="1" applyFont="1" applyFill="1" applyBorder="1" applyAlignment="1">
      <alignment horizontal="left" vertical="center"/>
    </xf>
    <xf numFmtId="0" fontId="14" fillId="4" borderId="1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textRotation="90"/>
    </xf>
    <xf numFmtId="0" fontId="18" fillId="0" borderId="3" xfId="2" applyFont="1" applyFill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workbookViewId="0">
      <selection activeCell="A11" sqref="A11:AV11"/>
    </sheetView>
  </sheetViews>
  <sheetFormatPr defaultColWidth="14.6640625" defaultRowHeight="13.5" customHeight="1" x14ac:dyDescent="0.15"/>
  <cols>
    <col min="1" max="2" width="3.33203125" style="1" customWidth="1"/>
    <col min="3" max="3" width="10.6640625" style="1" customWidth="1"/>
    <col min="4" max="4" width="10" style="1" customWidth="1"/>
    <col min="5" max="43" width="3.33203125" style="1" customWidth="1"/>
    <col min="44" max="44" width="4.83203125" style="1" customWidth="1"/>
    <col min="45" max="48" width="3.33203125" style="1" customWidth="1"/>
    <col min="49" max="16384" width="14.6640625" style="1"/>
  </cols>
  <sheetData>
    <row r="1" spans="1:49" s="10" customFormat="1" ht="23.25" customHeight="1" x14ac:dyDescent="0.3">
      <c r="A1" s="116" t="s">
        <v>242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</row>
    <row r="2" spans="1:49" s="10" customFormat="1" ht="21" customHeight="1" x14ac:dyDescent="0.3">
      <c r="A2" s="107" t="s">
        <v>238</v>
      </c>
      <c r="B2" s="107"/>
      <c r="C2" s="107"/>
      <c r="D2" s="107"/>
      <c r="E2" s="104"/>
      <c r="F2" s="104"/>
      <c r="G2" s="104"/>
      <c r="H2" s="105"/>
      <c r="I2" s="105"/>
      <c r="J2" s="105"/>
      <c r="K2" s="105"/>
      <c r="L2" s="105"/>
      <c r="M2" s="105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04"/>
      <c r="AG2" s="104"/>
      <c r="AH2" s="104"/>
      <c r="AI2" s="104"/>
      <c r="AJ2" s="104"/>
      <c r="AK2" s="104"/>
      <c r="AL2" s="104"/>
      <c r="AM2" s="104"/>
      <c r="AN2" s="132" t="s">
        <v>239</v>
      </c>
      <c r="AO2" s="132"/>
      <c r="AP2" s="132"/>
      <c r="AQ2" s="132"/>
      <c r="AR2" s="132"/>
      <c r="AS2" s="132"/>
      <c r="AT2" s="132"/>
      <c r="AU2" s="132"/>
      <c r="AV2" s="132"/>
    </row>
    <row r="3" spans="1:49" s="10" customFormat="1" ht="31.5" customHeight="1" x14ac:dyDescent="0.3">
      <c r="A3" s="133" t="s">
        <v>240</v>
      </c>
      <c r="B3" s="133"/>
      <c r="C3" s="133"/>
      <c r="D3" s="133"/>
      <c r="E3" s="133"/>
      <c r="F3" s="133"/>
      <c r="G3" s="133"/>
      <c r="H3" s="133"/>
      <c r="I3" s="133"/>
      <c r="J3" s="109"/>
      <c r="K3" s="104"/>
      <c r="L3" s="104"/>
      <c r="M3" s="104"/>
      <c r="AF3" s="135" t="s">
        <v>77</v>
      </c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1:49" s="10" customFormat="1" ht="17.25" customHeight="1" x14ac:dyDescent="0.3">
      <c r="A4" s="104" t="s">
        <v>237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AF4" s="134" t="s">
        <v>241</v>
      </c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</row>
    <row r="5" spans="1:49" ht="13.5" customHeight="1" x14ac:dyDescent="0.25">
      <c r="A5" s="121" t="s">
        <v>243</v>
      </c>
      <c r="B5" s="121"/>
      <c r="C5" s="121"/>
      <c r="D5" s="121"/>
      <c r="E5" s="121"/>
      <c r="F5" s="121"/>
      <c r="G5" s="121"/>
      <c r="H5" s="12"/>
      <c r="I5" s="12"/>
      <c r="J5" s="12"/>
      <c r="K5" s="12"/>
      <c r="L5" s="12"/>
      <c r="M5" s="106"/>
      <c r="AF5" s="134" t="s">
        <v>244</v>
      </c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08"/>
    </row>
    <row r="6" spans="1:49" ht="8.2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</row>
    <row r="7" spans="1:49" ht="8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</row>
    <row r="8" spans="1:49" ht="8.25" customHeight="1" x14ac:dyDescent="0.15">
      <c r="D8" s="2"/>
      <c r="E8" s="2"/>
      <c r="F8" s="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9" ht="38.25" customHeight="1" x14ac:dyDescent="0.15">
      <c r="A9" s="137" t="s">
        <v>49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</row>
    <row r="10" spans="1:49" ht="13.5" customHeight="1" x14ac:dyDescent="0.15">
      <c r="A10" s="127" t="s">
        <v>245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</row>
    <row r="11" spans="1:49" ht="30" customHeight="1" x14ac:dyDescent="0.2">
      <c r="A11" s="128" t="s">
        <v>50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</row>
    <row r="12" spans="1:49" ht="18.75" customHeight="1" x14ac:dyDescent="0.15">
      <c r="A12" s="129" t="s">
        <v>51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</row>
    <row r="13" spans="1:49" ht="26.25" customHeight="1" x14ac:dyDescent="0.15">
      <c r="A13" s="130" t="s">
        <v>52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</row>
    <row r="14" spans="1:49" ht="17.25" customHeight="1" x14ac:dyDescent="0.15">
      <c r="A14" s="131" t="s">
        <v>53</v>
      </c>
      <c r="B14" s="131"/>
      <c r="C14" s="131"/>
      <c r="D14" s="131"/>
      <c r="E14" s="131"/>
      <c r="F14" s="2"/>
      <c r="G14" s="131" t="s">
        <v>247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</row>
    <row r="15" spans="1:49" ht="19.5" customHeight="1" x14ac:dyDescent="0.15">
      <c r="A15" s="115" t="s">
        <v>54</v>
      </c>
      <c r="B15" s="115"/>
      <c r="C15" s="115"/>
      <c r="D15" s="115"/>
      <c r="E15" s="115"/>
      <c r="F15" s="115"/>
      <c r="G15" s="115" t="s">
        <v>55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3"/>
    </row>
    <row r="16" spans="1:49" ht="19.5" customHeight="1" x14ac:dyDescent="0.15">
      <c r="A16" s="110" t="s">
        <v>56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</row>
    <row r="17" spans="1:48" ht="18" customHeight="1" x14ac:dyDescent="0.15">
      <c r="A17" s="4"/>
      <c r="E17" s="5"/>
      <c r="O17" s="6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</row>
    <row r="18" spans="1:48" ht="13.5" customHeight="1" x14ac:dyDescent="0.15">
      <c r="A18" s="122" t="s">
        <v>246</v>
      </c>
      <c r="B18" s="122"/>
      <c r="C18" s="122"/>
      <c r="D18" s="122"/>
      <c r="E18" s="122"/>
      <c r="F18" s="122"/>
      <c r="G18" s="114" t="s">
        <v>57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</row>
    <row r="19" spans="1:48" ht="13.5" customHeight="1" x14ac:dyDescent="0.15">
      <c r="A19" s="6"/>
      <c r="B19" s="6"/>
      <c r="C19" s="6"/>
      <c r="D19" s="6"/>
      <c r="E19" s="6"/>
      <c r="F19" s="6"/>
      <c r="G19" s="6"/>
      <c r="H19" s="6"/>
      <c r="I19" s="6"/>
    </row>
    <row r="20" spans="1:48" ht="15" customHeight="1" x14ac:dyDescent="0.15">
      <c r="A20" s="122" t="s">
        <v>58</v>
      </c>
      <c r="B20" s="122"/>
      <c r="C20" s="122"/>
      <c r="D20" s="122"/>
      <c r="E20" s="122"/>
      <c r="F20" s="122"/>
      <c r="G20" s="114" t="s">
        <v>59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</row>
    <row r="21" spans="1:48" ht="13.5" hidden="1" customHeight="1" x14ac:dyDescent="0.15">
      <c r="A21" s="7"/>
      <c r="G21" s="114" t="s">
        <v>60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</row>
    <row r="22" spans="1:48" ht="13.5" hidden="1" customHeight="1" x14ac:dyDescent="0.15">
      <c r="A22" s="7"/>
      <c r="G22" s="114" t="s">
        <v>61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</row>
    <row r="23" spans="1:48" ht="13.5" hidden="1" customHeight="1" x14ac:dyDescent="0.15">
      <c r="A23" s="7"/>
      <c r="G23" s="114" t="s">
        <v>62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</row>
    <row r="24" spans="1:48" ht="13.5" hidden="1" customHeight="1" x14ac:dyDescent="0.15">
      <c r="A24" s="7"/>
      <c r="G24" s="114" t="s">
        <v>63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</row>
    <row r="25" spans="1:48" ht="13.5" hidden="1" customHeight="1" x14ac:dyDescent="0.15">
      <c r="A25" s="7"/>
      <c r="G25" s="114" t="s">
        <v>64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</row>
    <row r="26" spans="1:48" ht="13.5" hidden="1" customHeight="1" x14ac:dyDescent="0.15">
      <c r="A26" s="7"/>
      <c r="G26" s="114" t="s">
        <v>65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</row>
    <row r="27" spans="1:48" ht="13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3"/>
      <c r="AS27" s="3"/>
      <c r="AT27" s="2"/>
      <c r="AU27" s="3"/>
      <c r="AV27" s="3"/>
    </row>
    <row r="28" spans="1:48" ht="17.25" customHeight="1" x14ac:dyDescent="0.15">
      <c r="A28" s="117" t="s">
        <v>66</v>
      </c>
      <c r="B28" s="117"/>
      <c r="C28" s="117"/>
      <c r="D28" s="117"/>
      <c r="E28" s="117"/>
      <c r="F28" s="117"/>
      <c r="G28" s="120" t="s">
        <v>67</v>
      </c>
      <c r="H28" s="120"/>
      <c r="I28" s="120"/>
      <c r="J28" s="120"/>
      <c r="K28" s="120"/>
      <c r="L28" s="120"/>
      <c r="M28" s="120"/>
      <c r="N28" s="120"/>
      <c r="O28" s="2"/>
      <c r="P28" s="117" t="s">
        <v>68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20" t="s">
        <v>78</v>
      </c>
      <c r="AD28" s="120"/>
      <c r="AE28" s="120"/>
      <c r="AF28" s="120"/>
      <c r="AG28" s="120"/>
      <c r="AH28" s="2"/>
      <c r="AI28" s="117" t="s">
        <v>69</v>
      </c>
      <c r="AJ28" s="117"/>
      <c r="AK28" s="117"/>
      <c r="AL28" s="117"/>
      <c r="AM28" s="117"/>
      <c r="AN28" s="117"/>
      <c r="AO28" s="117"/>
      <c r="AP28" s="117"/>
      <c r="AQ28" s="117"/>
      <c r="AR28" s="117"/>
      <c r="AS28" s="120">
        <v>2020</v>
      </c>
      <c r="AT28" s="120"/>
      <c r="AU28" s="120"/>
      <c r="AV28" s="120"/>
    </row>
    <row r="29" spans="1:48" ht="13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  <c r="AS29" s="3"/>
      <c r="AT29" s="2"/>
      <c r="AU29" s="3"/>
      <c r="AV29" s="3"/>
    </row>
    <row r="30" spans="1:48" ht="18.75" customHeight="1" x14ac:dyDescent="0.15">
      <c r="A30" s="117" t="s">
        <v>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8" t="s">
        <v>71</v>
      </c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</row>
    <row r="31" spans="1:48" ht="13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19" t="s">
        <v>72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</row>
    <row r="32" spans="1:48" ht="7.5" customHeight="1" x14ac:dyDescent="0.15"/>
    <row r="33" spans="1:26" ht="13.5" customHeight="1" x14ac:dyDescent="0.15">
      <c r="A33" s="117" t="s">
        <v>73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23" t="s">
        <v>74</v>
      </c>
      <c r="M33" s="123"/>
      <c r="N33" s="124">
        <v>41771</v>
      </c>
      <c r="O33" s="125"/>
      <c r="P33" s="125"/>
      <c r="Q33" s="125"/>
      <c r="R33" s="125"/>
      <c r="S33" s="123" t="s">
        <v>75</v>
      </c>
      <c r="T33" s="123"/>
      <c r="U33" s="126" t="s">
        <v>76</v>
      </c>
      <c r="V33" s="126"/>
      <c r="W33" s="126"/>
      <c r="X33" s="126"/>
      <c r="Y33" s="126"/>
      <c r="Z33" s="126"/>
    </row>
  </sheetData>
  <mergeCells count="43">
    <mergeCell ref="A15:F15"/>
    <mergeCell ref="G15:AU15"/>
    <mergeCell ref="P16:AV16"/>
    <mergeCell ref="AN2:AV2"/>
    <mergeCell ref="A3:I3"/>
    <mergeCell ref="AF4:AV4"/>
    <mergeCell ref="AF3:AV3"/>
    <mergeCell ref="AF6:AV7"/>
    <mergeCell ref="A9:AV9"/>
    <mergeCell ref="AF5:AV5"/>
    <mergeCell ref="A10:AV10"/>
    <mergeCell ref="A11:AV11"/>
    <mergeCell ref="A12:AV12"/>
    <mergeCell ref="A13:AV13"/>
    <mergeCell ref="A14:E14"/>
    <mergeCell ref="G14:AV14"/>
    <mergeCell ref="A5:G5"/>
    <mergeCell ref="A20:F20"/>
    <mergeCell ref="G20:AV20"/>
    <mergeCell ref="A18:F18"/>
    <mergeCell ref="G18:AV18"/>
    <mergeCell ref="A33:K33"/>
    <mergeCell ref="L33:M33"/>
    <mergeCell ref="N33:R33"/>
    <mergeCell ref="S33:T33"/>
    <mergeCell ref="U33:Z33"/>
    <mergeCell ref="AI28:AR28"/>
    <mergeCell ref="G26:AV26"/>
    <mergeCell ref="G22:AV22"/>
    <mergeCell ref="G25:AV25"/>
    <mergeCell ref="G23:AV23"/>
    <mergeCell ref="G24:AV24"/>
    <mergeCell ref="AS28:AV28"/>
    <mergeCell ref="G21:AV21"/>
    <mergeCell ref="P17:AV17"/>
    <mergeCell ref="A1:AV1"/>
    <mergeCell ref="A30:T30"/>
    <mergeCell ref="U30:AV30"/>
    <mergeCell ref="U31:AV31"/>
    <mergeCell ref="A28:F28"/>
    <mergeCell ref="G28:N28"/>
    <mergeCell ref="P28:AB28"/>
    <mergeCell ref="AC28:AG28"/>
  </mergeCells>
  <pageMargins left="0.9" right="0.52" top="0.74803149606299213" bottom="0.31" header="0.31496062992125984" footer="0.31496062992125984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view="pageBreakPreview" zoomScaleNormal="100" zoomScaleSheetLayoutView="100" workbookViewId="0">
      <pane ySplit="6" topLeftCell="A7" activePane="bottomLeft" state="frozen"/>
      <selection pane="bottomLeft" activeCell="B69" sqref="B69"/>
    </sheetView>
  </sheetViews>
  <sheetFormatPr defaultColWidth="14.6640625" defaultRowHeight="14.25" customHeight="1" x14ac:dyDescent="0.2"/>
  <cols>
    <col min="1" max="1" width="11.6640625" style="14" customWidth="1"/>
    <col min="2" max="2" width="41.6640625" style="14" customWidth="1"/>
    <col min="3" max="3" width="9" style="46" customWidth="1"/>
    <col min="4" max="4" width="8.6640625" style="46" customWidth="1"/>
    <col min="5" max="5" width="7.6640625" style="14" customWidth="1"/>
    <col min="6" max="7" width="5.5" style="14" customWidth="1"/>
    <col min="8" max="8" width="6" style="14" customWidth="1"/>
    <col min="9" max="9" width="8.1640625" style="14" customWidth="1"/>
    <col min="10" max="10" width="5.1640625" style="14" customWidth="1"/>
    <col min="11" max="11" width="8" style="14" customWidth="1"/>
    <col min="12" max="12" width="7.33203125" style="14" customWidth="1"/>
    <col min="13" max="13" width="7.6640625" style="14" customWidth="1"/>
    <col min="14" max="14" width="7.33203125" style="14" customWidth="1"/>
    <col min="15" max="15" width="8.1640625" style="14" customWidth="1"/>
    <col min="16" max="16" width="7.83203125" style="14" customWidth="1"/>
    <col min="17" max="17" width="7.1640625" style="14" customWidth="1"/>
    <col min="18" max="16384" width="14.6640625" style="14"/>
  </cols>
  <sheetData>
    <row r="1" spans="1:17" ht="14.25" customHeight="1" x14ac:dyDescent="0.25">
      <c r="A1" s="168" t="s">
        <v>248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25.5" customHeight="1" x14ac:dyDescent="0.2">
      <c r="A2" s="170" t="s">
        <v>21</v>
      </c>
      <c r="B2" s="171" t="s">
        <v>135</v>
      </c>
      <c r="C2" s="172" t="s">
        <v>22</v>
      </c>
      <c r="D2" s="172"/>
      <c r="E2" s="138" t="s">
        <v>146</v>
      </c>
      <c r="F2" s="139"/>
      <c r="G2" s="139"/>
      <c r="H2" s="139"/>
      <c r="I2" s="139"/>
      <c r="J2" s="139"/>
      <c r="K2" s="139"/>
      <c r="L2" s="173" t="s">
        <v>29</v>
      </c>
      <c r="M2" s="173"/>
      <c r="N2" s="173"/>
      <c r="O2" s="173"/>
      <c r="P2" s="173"/>
      <c r="Q2" s="173"/>
    </row>
    <row r="3" spans="1:17" ht="22.5" customHeight="1" x14ac:dyDescent="0.2">
      <c r="A3" s="170"/>
      <c r="B3" s="171"/>
      <c r="C3" s="172"/>
      <c r="D3" s="172"/>
      <c r="E3" s="140"/>
      <c r="F3" s="141"/>
      <c r="G3" s="141"/>
      <c r="H3" s="141"/>
      <c r="I3" s="141"/>
      <c r="J3" s="141"/>
      <c r="K3" s="141"/>
      <c r="L3" s="170" t="s">
        <v>148</v>
      </c>
      <c r="M3" s="170"/>
      <c r="N3" s="170" t="s">
        <v>149</v>
      </c>
      <c r="O3" s="170"/>
      <c r="P3" s="170" t="s">
        <v>150</v>
      </c>
      <c r="Q3" s="170"/>
    </row>
    <row r="4" spans="1:17" ht="21.75" customHeight="1" x14ac:dyDescent="0.2">
      <c r="A4" s="170"/>
      <c r="B4" s="171"/>
      <c r="C4" s="142" t="s">
        <v>24</v>
      </c>
      <c r="D4" s="142" t="s">
        <v>23</v>
      </c>
      <c r="E4" s="142" t="s">
        <v>254</v>
      </c>
      <c r="F4" s="142" t="s">
        <v>255</v>
      </c>
      <c r="G4" s="174" t="s">
        <v>256</v>
      </c>
      <c r="H4" s="175"/>
      <c r="I4" s="175"/>
      <c r="J4" s="176"/>
      <c r="K4" s="177" t="s">
        <v>30</v>
      </c>
      <c r="L4" s="112" t="s">
        <v>151</v>
      </c>
      <c r="M4" s="112" t="s">
        <v>152</v>
      </c>
      <c r="N4" s="112" t="s">
        <v>153</v>
      </c>
      <c r="O4" s="112" t="s">
        <v>154</v>
      </c>
      <c r="P4" s="112" t="s">
        <v>155</v>
      </c>
      <c r="Q4" s="112" t="s">
        <v>156</v>
      </c>
    </row>
    <row r="5" spans="1:17" ht="22.5" customHeight="1" x14ac:dyDescent="0.2">
      <c r="A5" s="170"/>
      <c r="B5" s="171"/>
      <c r="C5" s="143"/>
      <c r="D5" s="143"/>
      <c r="E5" s="143"/>
      <c r="F5" s="143"/>
      <c r="G5" s="177" t="s">
        <v>31</v>
      </c>
      <c r="H5" s="161" t="s">
        <v>32</v>
      </c>
      <c r="I5" s="161"/>
      <c r="J5" s="161"/>
      <c r="K5" s="178"/>
      <c r="L5" s="166" t="s">
        <v>157</v>
      </c>
      <c r="M5" s="166" t="s">
        <v>158</v>
      </c>
      <c r="N5" s="166" t="s">
        <v>157</v>
      </c>
      <c r="O5" s="166" t="s">
        <v>160</v>
      </c>
      <c r="P5" s="166" t="s">
        <v>159</v>
      </c>
      <c r="Q5" s="166" t="s">
        <v>161</v>
      </c>
    </row>
    <row r="6" spans="1:17" ht="57" customHeight="1" thickBot="1" x14ac:dyDescent="0.25">
      <c r="A6" s="170"/>
      <c r="B6" s="171"/>
      <c r="C6" s="144"/>
      <c r="D6" s="144"/>
      <c r="E6" s="144"/>
      <c r="F6" s="144"/>
      <c r="G6" s="179"/>
      <c r="H6" s="85" t="s">
        <v>145</v>
      </c>
      <c r="I6" s="85" t="s">
        <v>168</v>
      </c>
      <c r="J6" s="85" t="s">
        <v>144</v>
      </c>
      <c r="K6" s="179"/>
      <c r="L6" s="167"/>
      <c r="M6" s="167"/>
      <c r="N6" s="167"/>
      <c r="O6" s="167"/>
      <c r="P6" s="167"/>
      <c r="Q6" s="167"/>
    </row>
    <row r="7" spans="1:17" s="75" customFormat="1" ht="24.95" customHeight="1" thickBot="1" x14ac:dyDescent="0.25">
      <c r="A7" s="68" t="s">
        <v>118</v>
      </c>
      <c r="B7" s="77" t="s">
        <v>147</v>
      </c>
      <c r="C7" s="77" t="s">
        <v>80</v>
      </c>
      <c r="D7" s="77" t="s">
        <v>1</v>
      </c>
      <c r="E7" s="78">
        <f>SUM(E8:E22)</f>
        <v>2106</v>
      </c>
      <c r="F7" s="78">
        <f t="shared" ref="F7:Q7" si="0">SUM(F8:F22)</f>
        <v>702</v>
      </c>
      <c r="G7" s="78">
        <f t="shared" si="0"/>
        <v>1404</v>
      </c>
      <c r="H7" s="78">
        <f t="shared" si="0"/>
        <v>1096</v>
      </c>
      <c r="I7" s="78">
        <f t="shared" si="0"/>
        <v>308</v>
      </c>
      <c r="J7" s="78">
        <f t="shared" si="0"/>
        <v>0</v>
      </c>
      <c r="K7" s="78">
        <f t="shared" si="0"/>
        <v>0</v>
      </c>
      <c r="L7" s="78">
        <v>594</v>
      </c>
      <c r="M7" s="78">
        <v>810</v>
      </c>
      <c r="N7" s="78">
        <f t="shared" si="0"/>
        <v>0</v>
      </c>
      <c r="O7" s="78">
        <f t="shared" si="0"/>
        <v>0</v>
      </c>
      <c r="P7" s="78">
        <f t="shared" si="0"/>
        <v>0</v>
      </c>
      <c r="Q7" s="79">
        <f t="shared" si="0"/>
        <v>0</v>
      </c>
    </row>
    <row r="8" spans="1:17" ht="12.75" x14ac:dyDescent="0.2">
      <c r="A8" s="82" t="s">
        <v>119</v>
      </c>
      <c r="B8" s="15" t="s">
        <v>81</v>
      </c>
      <c r="C8" s="30"/>
      <c r="D8" s="30" t="s">
        <v>33</v>
      </c>
      <c r="E8" s="48">
        <f>F8+G8</f>
        <v>113</v>
      </c>
      <c r="F8" s="48">
        <v>35</v>
      </c>
      <c r="G8" s="48">
        <f>H8+I8</f>
        <v>78</v>
      </c>
      <c r="H8" s="48">
        <v>78</v>
      </c>
      <c r="I8" s="48"/>
      <c r="J8" s="48"/>
      <c r="K8" s="48"/>
      <c r="L8" s="48">
        <v>33</v>
      </c>
      <c r="M8" s="50">
        <v>45</v>
      </c>
      <c r="N8" s="50"/>
      <c r="O8" s="50"/>
      <c r="P8" s="50"/>
      <c r="Q8" s="50"/>
    </row>
    <row r="9" spans="1:17" ht="12.75" x14ac:dyDescent="0.2">
      <c r="A9" s="82" t="s">
        <v>120</v>
      </c>
      <c r="B9" s="16" t="s">
        <v>82</v>
      </c>
      <c r="C9" s="23" t="s">
        <v>128</v>
      </c>
      <c r="D9" s="23"/>
      <c r="E9" s="47">
        <f t="shared" ref="E9:E21" si="1">F9+G9</f>
        <v>169</v>
      </c>
      <c r="F9" s="47">
        <v>52</v>
      </c>
      <c r="G9" s="47">
        <f t="shared" ref="G9:G22" si="2">H9+I9</f>
        <v>117</v>
      </c>
      <c r="H9" s="47">
        <v>117</v>
      </c>
      <c r="I9" s="47"/>
      <c r="J9" s="47"/>
      <c r="K9" s="47"/>
      <c r="L9" s="47">
        <v>47</v>
      </c>
      <c r="M9" s="49">
        <v>70</v>
      </c>
      <c r="N9" s="49"/>
      <c r="O9" s="49"/>
      <c r="P9" s="49"/>
      <c r="Q9" s="49"/>
    </row>
    <row r="10" spans="1:17" ht="12.75" x14ac:dyDescent="0.2">
      <c r="A10" s="82" t="s">
        <v>121</v>
      </c>
      <c r="B10" s="16" t="s">
        <v>2</v>
      </c>
      <c r="C10" s="23" t="s">
        <v>128</v>
      </c>
      <c r="D10" s="23"/>
      <c r="E10" s="47">
        <f t="shared" si="1"/>
        <v>167</v>
      </c>
      <c r="F10" s="47">
        <v>50</v>
      </c>
      <c r="G10" s="47">
        <f t="shared" si="2"/>
        <v>117</v>
      </c>
      <c r="H10" s="47"/>
      <c r="I10" s="47">
        <v>117</v>
      </c>
      <c r="J10" s="47"/>
      <c r="K10" s="47"/>
      <c r="L10" s="47">
        <v>56</v>
      </c>
      <c r="M10" s="49">
        <v>61</v>
      </c>
      <c r="N10" s="49"/>
      <c r="O10" s="49"/>
      <c r="P10" s="49"/>
      <c r="Q10" s="49"/>
    </row>
    <row r="11" spans="1:17" ht="12.75" x14ac:dyDescent="0.2">
      <c r="A11" s="82" t="s">
        <v>122</v>
      </c>
      <c r="B11" s="16" t="s">
        <v>9</v>
      </c>
      <c r="C11" s="23"/>
      <c r="D11" s="23" t="s">
        <v>33</v>
      </c>
      <c r="E11" s="47">
        <f t="shared" si="1"/>
        <v>346</v>
      </c>
      <c r="F11" s="47">
        <v>112</v>
      </c>
      <c r="G11" s="47">
        <f t="shared" si="2"/>
        <v>234</v>
      </c>
      <c r="H11" s="47">
        <v>234</v>
      </c>
      <c r="I11" s="47"/>
      <c r="J11" s="47"/>
      <c r="K11" s="47"/>
      <c r="L11" s="47">
        <v>92</v>
      </c>
      <c r="M11" s="49">
        <v>142</v>
      </c>
      <c r="N11" s="49"/>
      <c r="O11" s="49"/>
      <c r="P11" s="49"/>
      <c r="Q11" s="49"/>
    </row>
    <row r="12" spans="1:17" ht="12.75" x14ac:dyDescent="0.2">
      <c r="A12" s="82" t="s">
        <v>123</v>
      </c>
      <c r="B12" s="16" t="s">
        <v>3</v>
      </c>
      <c r="C12" s="23" t="s">
        <v>128</v>
      </c>
      <c r="D12" s="23"/>
      <c r="E12" s="47">
        <f t="shared" si="1"/>
        <v>165</v>
      </c>
      <c r="F12" s="47">
        <v>48</v>
      </c>
      <c r="G12" s="47">
        <f t="shared" si="2"/>
        <v>117</v>
      </c>
      <c r="H12" s="47">
        <v>117</v>
      </c>
      <c r="I12" s="47"/>
      <c r="J12" s="47"/>
      <c r="K12" s="47"/>
      <c r="L12" s="47">
        <v>51</v>
      </c>
      <c r="M12" s="49">
        <v>66</v>
      </c>
      <c r="N12" s="49"/>
      <c r="O12" s="49"/>
      <c r="P12" s="49"/>
      <c r="Q12" s="49"/>
    </row>
    <row r="13" spans="1:17" ht="12.75" x14ac:dyDescent="0.2">
      <c r="A13" s="82" t="s">
        <v>124</v>
      </c>
      <c r="B13" s="16" t="s">
        <v>4</v>
      </c>
      <c r="C13" s="23" t="s">
        <v>129</v>
      </c>
      <c r="D13" s="23"/>
      <c r="E13" s="47">
        <v>234</v>
      </c>
      <c r="F13" s="47">
        <v>117</v>
      </c>
      <c r="G13" s="47">
        <f t="shared" si="2"/>
        <v>117</v>
      </c>
      <c r="H13" s="47"/>
      <c r="I13" s="47">
        <v>117</v>
      </c>
      <c r="J13" s="47"/>
      <c r="K13" s="47"/>
      <c r="L13" s="47">
        <v>54</v>
      </c>
      <c r="M13" s="49">
        <v>63</v>
      </c>
      <c r="N13" s="49"/>
      <c r="O13" s="49"/>
      <c r="P13" s="49"/>
      <c r="Q13" s="49"/>
    </row>
    <row r="14" spans="1:17" ht="15.95" customHeight="1" x14ac:dyDescent="0.2">
      <c r="A14" s="82" t="s">
        <v>125</v>
      </c>
      <c r="B14" s="16" t="s">
        <v>96</v>
      </c>
      <c r="C14" s="23" t="s">
        <v>128</v>
      </c>
      <c r="D14" s="23"/>
      <c r="E14" s="47">
        <f t="shared" si="1"/>
        <v>102</v>
      </c>
      <c r="F14" s="47">
        <v>32</v>
      </c>
      <c r="G14" s="47">
        <f t="shared" si="2"/>
        <v>70</v>
      </c>
      <c r="H14" s="47">
        <v>70</v>
      </c>
      <c r="I14" s="47"/>
      <c r="J14" s="47"/>
      <c r="K14" s="47"/>
      <c r="L14" s="47"/>
      <c r="M14" s="49">
        <v>70</v>
      </c>
      <c r="N14" s="49"/>
      <c r="O14" s="49"/>
      <c r="P14" s="49"/>
      <c r="Q14" s="49"/>
    </row>
    <row r="15" spans="1:17" ht="12.75" x14ac:dyDescent="0.2">
      <c r="A15" s="82" t="s">
        <v>126</v>
      </c>
      <c r="B15" s="16" t="s">
        <v>5</v>
      </c>
      <c r="C15" s="23" t="s">
        <v>128</v>
      </c>
      <c r="D15" s="23"/>
      <c r="E15" s="47">
        <f t="shared" si="1"/>
        <v>148</v>
      </c>
      <c r="F15" s="47">
        <v>48</v>
      </c>
      <c r="G15" s="47">
        <f t="shared" si="2"/>
        <v>100</v>
      </c>
      <c r="H15" s="47">
        <v>74</v>
      </c>
      <c r="I15" s="47">
        <v>26</v>
      </c>
      <c r="J15" s="47"/>
      <c r="K15" s="47"/>
      <c r="L15" s="47" t="s">
        <v>131</v>
      </c>
      <c r="M15" s="49" t="s">
        <v>132</v>
      </c>
      <c r="N15" s="49"/>
      <c r="O15" s="49"/>
      <c r="P15" s="49"/>
      <c r="Q15" s="49"/>
    </row>
    <row r="16" spans="1:17" ht="12.75" x14ac:dyDescent="0.2">
      <c r="A16" s="82" t="s">
        <v>127</v>
      </c>
      <c r="B16" s="16" t="s">
        <v>83</v>
      </c>
      <c r="C16" s="23"/>
      <c r="D16" s="23" t="s">
        <v>33</v>
      </c>
      <c r="E16" s="47">
        <f t="shared" si="1"/>
        <v>176</v>
      </c>
      <c r="F16" s="47">
        <v>55</v>
      </c>
      <c r="G16" s="47">
        <f t="shared" si="2"/>
        <v>121</v>
      </c>
      <c r="H16" s="47">
        <v>97</v>
      </c>
      <c r="I16" s="47">
        <v>24</v>
      </c>
      <c r="J16" s="47"/>
      <c r="K16" s="47"/>
      <c r="L16" s="47" t="s">
        <v>133</v>
      </c>
      <c r="M16" s="49" t="s">
        <v>134</v>
      </c>
      <c r="N16" s="49"/>
      <c r="O16" s="49"/>
      <c r="P16" s="49"/>
      <c r="Q16" s="49"/>
    </row>
    <row r="17" spans="1:17" ht="12.75" x14ac:dyDescent="0.2">
      <c r="A17" s="83" t="s">
        <v>84</v>
      </c>
      <c r="B17" s="16" t="s">
        <v>85</v>
      </c>
      <c r="C17" s="23" t="s">
        <v>128</v>
      </c>
      <c r="D17" s="23"/>
      <c r="E17" s="47">
        <f t="shared" si="1"/>
        <v>115</v>
      </c>
      <c r="F17" s="47">
        <v>37</v>
      </c>
      <c r="G17" s="47">
        <f t="shared" si="2"/>
        <v>78</v>
      </c>
      <c r="H17" s="47">
        <v>54</v>
      </c>
      <c r="I17" s="47">
        <v>24</v>
      </c>
      <c r="J17" s="47"/>
      <c r="K17" s="47"/>
      <c r="L17" s="47"/>
      <c r="M17" s="49">
        <v>78</v>
      </c>
      <c r="N17" s="49"/>
      <c r="O17" s="49"/>
      <c r="P17" s="49"/>
      <c r="Q17" s="49"/>
    </row>
    <row r="18" spans="1:17" ht="25.5" x14ac:dyDescent="0.2">
      <c r="A18" s="83" t="s">
        <v>86</v>
      </c>
      <c r="B18" s="16" t="s">
        <v>87</v>
      </c>
      <c r="C18" s="23"/>
      <c r="D18" s="23" t="s">
        <v>34</v>
      </c>
      <c r="E18" s="47">
        <f t="shared" si="1"/>
        <v>158</v>
      </c>
      <c r="F18" s="47">
        <v>50</v>
      </c>
      <c r="G18" s="47">
        <f t="shared" si="2"/>
        <v>108</v>
      </c>
      <c r="H18" s="47">
        <v>108</v>
      </c>
      <c r="I18" s="47"/>
      <c r="J18" s="47"/>
      <c r="K18" s="47"/>
      <c r="L18" s="47">
        <v>108</v>
      </c>
      <c r="M18" s="49"/>
      <c r="N18" s="49"/>
      <c r="O18" s="49"/>
      <c r="P18" s="49"/>
      <c r="Q18" s="49"/>
    </row>
    <row r="19" spans="1:17" ht="12.75" x14ac:dyDescent="0.2">
      <c r="A19" s="83" t="s">
        <v>88</v>
      </c>
      <c r="B19" s="16" t="s">
        <v>89</v>
      </c>
      <c r="C19" s="23" t="s">
        <v>130</v>
      </c>
      <c r="D19" s="23"/>
      <c r="E19" s="47">
        <f t="shared" si="1"/>
        <v>52</v>
      </c>
      <c r="F19" s="47">
        <v>16</v>
      </c>
      <c r="G19" s="47">
        <f t="shared" si="2"/>
        <v>36</v>
      </c>
      <c r="H19" s="47">
        <v>36</v>
      </c>
      <c r="I19" s="47"/>
      <c r="J19" s="47"/>
      <c r="K19" s="47"/>
      <c r="L19" s="47"/>
      <c r="M19" s="49">
        <v>36</v>
      </c>
      <c r="N19" s="49"/>
      <c r="O19" s="49"/>
      <c r="P19" s="49"/>
      <c r="Q19" s="49"/>
    </row>
    <row r="20" spans="1:17" ht="12.75" x14ac:dyDescent="0.2">
      <c r="A20" s="83" t="s">
        <v>90</v>
      </c>
      <c r="B20" s="16" t="s">
        <v>91</v>
      </c>
      <c r="C20" s="23" t="s">
        <v>130</v>
      </c>
      <c r="D20" s="23"/>
      <c r="E20" s="47">
        <f t="shared" si="1"/>
        <v>52</v>
      </c>
      <c r="F20" s="47">
        <v>16</v>
      </c>
      <c r="G20" s="47">
        <f t="shared" si="2"/>
        <v>36</v>
      </c>
      <c r="H20" s="47">
        <v>36</v>
      </c>
      <c r="I20" s="47"/>
      <c r="J20" s="47"/>
      <c r="K20" s="47"/>
      <c r="L20" s="47"/>
      <c r="M20" s="49">
        <v>36</v>
      </c>
      <c r="N20" s="49"/>
      <c r="O20" s="49"/>
      <c r="P20" s="49"/>
      <c r="Q20" s="49"/>
    </row>
    <row r="21" spans="1:17" ht="12.75" x14ac:dyDescent="0.2">
      <c r="A21" s="83" t="s">
        <v>92</v>
      </c>
      <c r="B21" s="16" t="s">
        <v>93</v>
      </c>
      <c r="C21" s="23" t="s">
        <v>130</v>
      </c>
      <c r="D21" s="23"/>
      <c r="E21" s="47">
        <f t="shared" si="1"/>
        <v>52</v>
      </c>
      <c r="F21" s="47">
        <v>16</v>
      </c>
      <c r="G21" s="47">
        <f t="shared" si="2"/>
        <v>36</v>
      </c>
      <c r="H21" s="47">
        <v>36</v>
      </c>
      <c r="I21" s="47"/>
      <c r="J21" s="47"/>
      <c r="K21" s="47"/>
      <c r="L21" s="47">
        <v>36</v>
      </c>
      <c r="M21" s="49"/>
      <c r="N21" s="49"/>
      <c r="O21" s="49"/>
      <c r="P21" s="49"/>
      <c r="Q21" s="49"/>
    </row>
    <row r="22" spans="1:17" ht="13.5" thickBot="1" x14ac:dyDescent="0.25">
      <c r="A22" s="84" t="s">
        <v>94</v>
      </c>
      <c r="B22" s="17" t="s">
        <v>95</v>
      </c>
      <c r="C22" s="23" t="s">
        <v>130</v>
      </c>
      <c r="D22" s="28"/>
      <c r="E22" s="51">
        <f>F22+G22</f>
        <v>57</v>
      </c>
      <c r="F22" s="51">
        <v>18</v>
      </c>
      <c r="G22" s="51">
        <f t="shared" si="2"/>
        <v>39</v>
      </c>
      <c r="H22" s="51">
        <v>39</v>
      </c>
      <c r="I22" s="51"/>
      <c r="J22" s="51"/>
      <c r="K22" s="51"/>
      <c r="L22" s="51">
        <v>39</v>
      </c>
      <c r="M22" s="52"/>
      <c r="N22" s="52"/>
      <c r="O22" s="52"/>
      <c r="P22" s="52"/>
      <c r="Q22" s="52"/>
    </row>
    <row r="23" spans="1:17" s="75" customFormat="1" ht="25.5" customHeight="1" thickBot="1" x14ac:dyDescent="0.25">
      <c r="A23" s="68" t="s">
        <v>6</v>
      </c>
      <c r="B23" s="77" t="s">
        <v>257</v>
      </c>
      <c r="C23" s="74">
        <v>4</v>
      </c>
      <c r="D23" s="76">
        <v>0</v>
      </c>
      <c r="E23" s="74">
        <f>SUM(E24:E29)</f>
        <v>656</v>
      </c>
      <c r="F23" s="74">
        <f t="shared" ref="F23:Q23" si="3">SUM(F24:F29)</f>
        <v>252</v>
      </c>
      <c r="G23" s="74">
        <f t="shared" si="3"/>
        <v>404</v>
      </c>
      <c r="H23" s="74">
        <f t="shared" si="3"/>
        <v>158</v>
      </c>
      <c r="I23" s="74">
        <f t="shared" si="3"/>
        <v>246</v>
      </c>
      <c r="J23" s="74">
        <f t="shared" si="3"/>
        <v>0</v>
      </c>
      <c r="K23" s="74">
        <f t="shared" si="3"/>
        <v>0</v>
      </c>
      <c r="L23" s="74">
        <f t="shared" si="3"/>
        <v>0</v>
      </c>
      <c r="M23" s="74">
        <f t="shared" si="3"/>
        <v>0</v>
      </c>
      <c r="N23" s="74">
        <f t="shared" si="3"/>
        <v>170</v>
      </c>
      <c r="O23" s="74">
        <f t="shared" si="3"/>
        <v>126</v>
      </c>
      <c r="P23" s="74">
        <f t="shared" si="3"/>
        <v>84</v>
      </c>
      <c r="Q23" s="74">
        <f t="shared" si="3"/>
        <v>24</v>
      </c>
    </row>
    <row r="24" spans="1:17" ht="12.75" x14ac:dyDescent="0.2">
      <c r="A24" s="97" t="s">
        <v>169</v>
      </c>
      <c r="B24" s="19" t="s">
        <v>7</v>
      </c>
      <c r="C24" s="23" t="s">
        <v>130</v>
      </c>
      <c r="D24" s="20"/>
      <c r="E24" s="21">
        <f t="shared" ref="E24:E29" si="4">F24+G24</f>
        <v>70</v>
      </c>
      <c r="F24" s="22">
        <v>22</v>
      </c>
      <c r="G24" s="22">
        <f>H24+I24</f>
        <v>48</v>
      </c>
      <c r="H24" s="22">
        <v>48</v>
      </c>
      <c r="I24" s="22"/>
      <c r="J24" s="22"/>
      <c r="K24" s="22"/>
      <c r="L24" s="22"/>
      <c r="M24" s="22"/>
      <c r="N24" s="22">
        <v>48</v>
      </c>
      <c r="O24" s="22"/>
      <c r="P24" s="22"/>
      <c r="Q24" s="22"/>
    </row>
    <row r="25" spans="1:17" ht="13.5" customHeight="1" x14ac:dyDescent="0.2">
      <c r="A25" s="97" t="s">
        <v>170</v>
      </c>
      <c r="B25" s="19" t="s">
        <v>3</v>
      </c>
      <c r="C25" s="23" t="s">
        <v>130</v>
      </c>
      <c r="D25" s="23"/>
      <c r="E25" s="21">
        <f t="shared" si="4"/>
        <v>72</v>
      </c>
      <c r="F25" s="24">
        <v>24</v>
      </c>
      <c r="G25" s="22">
        <f>H25+I25</f>
        <v>48</v>
      </c>
      <c r="H25" s="24">
        <v>48</v>
      </c>
      <c r="I25" s="24"/>
      <c r="J25" s="24"/>
      <c r="K25" s="24"/>
      <c r="L25" s="24"/>
      <c r="M25" s="24"/>
      <c r="N25" s="24"/>
      <c r="O25" s="24">
        <v>48</v>
      </c>
      <c r="P25" s="24"/>
      <c r="Q25" s="24"/>
    </row>
    <row r="26" spans="1:17" ht="12.75" x14ac:dyDescent="0.2">
      <c r="A26" s="97" t="s">
        <v>171</v>
      </c>
      <c r="B26" s="19" t="s">
        <v>2</v>
      </c>
      <c r="C26" s="23" t="s">
        <v>136</v>
      </c>
      <c r="D26" s="25"/>
      <c r="E26" s="21">
        <f t="shared" si="4"/>
        <v>174</v>
      </c>
      <c r="F26" s="26">
        <v>56</v>
      </c>
      <c r="G26" s="22">
        <f>H26+I26</f>
        <v>118</v>
      </c>
      <c r="H26" s="26"/>
      <c r="I26" s="26">
        <v>118</v>
      </c>
      <c r="J26" s="26"/>
      <c r="K26" s="26"/>
      <c r="L26" s="26"/>
      <c r="M26" s="26"/>
      <c r="N26" s="26">
        <v>40</v>
      </c>
      <c r="O26" s="27">
        <v>42</v>
      </c>
      <c r="P26" s="27">
        <v>24</v>
      </c>
      <c r="Q26" s="27">
        <v>12</v>
      </c>
    </row>
    <row r="27" spans="1:17" ht="12.75" x14ac:dyDescent="0.2">
      <c r="A27" s="97" t="s">
        <v>172</v>
      </c>
      <c r="B27" s="19" t="s">
        <v>4</v>
      </c>
      <c r="C27" s="23" t="s">
        <v>137</v>
      </c>
      <c r="D27" s="23"/>
      <c r="E27" s="18">
        <f t="shared" si="4"/>
        <v>236</v>
      </c>
      <c r="F27" s="24">
        <v>118</v>
      </c>
      <c r="G27" s="24">
        <f>H27+I27</f>
        <v>118</v>
      </c>
      <c r="H27" s="24"/>
      <c r="I27" s="24">
        <v>118</v>
      </c>
      <c r="J27" s="24"/>
      <c r="K27" s="24"/>
      <c r="L27" s="24"/>
      <c r="M27" s="24"/>
      <c r="N27" s="24">
        <v>46</v>
      </c>
      <c r="O27" s="24">
        <v>36</v>
      </c>
      <c r="P27" s="24">
        <v>24</v>
      </c>
      <c r="Q27" s="24">
        <v>12</v>
      </c>
    </row>
    <row r="28" spans="1:17" ht="25.5" x14ac:dyDescent="0.2">
      <c r="A28" s="97" t="s">
        <v>47</v>
      </c>
      <c r="B28" s="19" t="s">
        <v>138</v>
      </c>
      <c r="C28" s="23" t="s">
        <v>130</v>
      </c>
      <c r="D28" s="23"/>
      <c r="E28" s="18">
        <f t="shared" si="4"/>
        <v>52</v>
      </c>
      <c r="F28" s="24">
        <v>16</v>
      </c>
      <c r="G28" s="24">
        <f>H28+I28</f>
        <v>36</v>
      </c>
      <c r="H28" s="24">
        <v>26</v>
      </c>
      <c r="I28" s="24">
        <v>10</v>
      </c>
      <c r="J28" s="24"/>
      <c r="K28" s="24"/>
      <c r="L28" s="24"/>
      <c r="M28" s="24"/>
      <c r="N28" s="24"/>
      <c r="O28" s="24"/>
      <c r="P28" s="24">
        <v>36</v>
      </c>
      <c r="Q28" s="24"/>
    </row>
    <row r="29" spans="1:17" ht="27" customHeight="1" thickBot="1" x14ac:dyDescent="0.25">
      <c r="A29" s="97" t="s">
        <v>97</v>
      </c>
      <c r="B29" s="53" t="s">
        <v>251</v>
      </c>
      <c r="C29" s="23" t="s">
        <v>130</v>
      </c>
      <c r="D29" s="28"/>
      <c r="E29" s="31">
        <f t="shared" si="4"/>
        <v>52</v>
      </c>
      <c r="F29" s="29">
        <v>16</v>
      </c>
      <c r="G29" s="29">
        <v>36</v>
      </c>
      <c r="H29" s="29">
        <v>36</v>
      </c>
      <c r="I29" s="29"/>
      <c r="J29" s="29"/>
      <c r="K29" s="29"/>
      <c r="L29" s="29"/>
      <c r="M29" s="29"/>
      <c r="N29" s="29">
        <v>36</v>
      </c>
      <c r="O29" s="29"/>
      <c r="P29" s="29"/>
      <c r="Q29" s="29"/>
    </row>
    <row r="30" spans="1:17" s="75" customFormat="1" ht="27" customHeight="1" thickBot="1" x14ac:dyDescent="0.25">
      <c r="A30" s="68" t="s">
        <v>8</v>
      </c>
      <c r="B30" s="73" t="s">
        <v>258</v>
      </c>
      <c r="C30" s="73">
        <v>3</v>
      </c>
      <c r="D30" s="73">
        <v>0</v>
      </c>
      <c r="E30" s="74">
        <f>E31+E33+E32</f>
        <v>248</v>
      </c>
      <c r="F30" s="74">
        <f t="shared" ref="F30:Q30" si="5">F31+F33+F32</f>
        <v>80</v>
      </c>
      <c r="G30" s="74">
        <f t="shared" si="5"/>
        <v>168</v>
      </c>
      <c r="H30" s="74">
        <f t="shared" si="5"/>
        <v>120</v>
      </c>
      <c r="I30" s="74">
        <f t="shared" si="5"/>
        <v>48</v>
      </c>
      <c r="J30" s="74">
        <f t="shared" si="5"/>
        <v>0</v>
      </c>
      <c r="K30" s="74">
        <f t="shared" si="5"/>
        <v>0</v>
      </c>
      <c r="L30" s="74">
        <f t="shared" si="5"/>
        <v>0</v>
      </c>
      <c r="M30" s="74">
        <f t="shared" si="5"/>
        <v>0</v>
      </c>
      <c r="N30" s="74">
        <v>92</v>
      </c>
      <c r="O30" s="74">
        <v>76</v>
      </c>
      <c r="P30" s="74">
        <f t="shared" si="5"/>
        <v>0</v>
      </c>
      <c r="Q30" s="74">
        <f t="shared" si="5"/>
        <v>0</v>
      </c>
    </row>
    <row r="31" spans="1:17" ht="12.75" x14ac:dyDescent="0.2">
      <c r="A31" s="97" t="s">
        <v>173</v>
      </c>
      <c r="B31" s="19" t="s">
        <v>9</v>
      </c>
      <c r="C31" s="23" t="s">
        <v>130</v>
      </c>
      <c r="D31" s="30"/>
      <c r="E31" s="21">
        <f>F31+G31</f>
        <v>79</v>
      </c>
      <c r="F31" s="22">
        <v>25</v>
      </c>
      <c r="G31" s="22">
        <f>H31+I31</f>
        <v>54</v>
      </c>
      <c r="H31" s="22">
        <v>54</v>
      </c>
      <c r="I31" s="22"/>
      <c r="J31" s="22"/>
      <c r="K31" s="22"/>
      <c r="L31" s="22"/>
      <c r="M31" s="22"/>
      <c r="N31" s="22">
        <v>54</v>
      </c>
      <c r="O31" s="22"/>
      <c r="P31" s="22"/>
      <c r="Q31" s="22"/>
    </row>
    <row r="32" spans="1:17" ht="25.5" x14ac:dyDescent="0.2">
      <c r="A32" s="97" t="s">
        <v>174</v>
      </c>
      <c r="B32" s="19" t="s">
        <v>98</v>
      </c>
      <c r="C32" s="23" t="s">
        <v>128</v>
      </c>
      <c r="D32" s="30"/>
      <c r="E32" s="21">
        <f>F32+G32</f>
        <v>117</v>
      </c>
      <c r="F32" s="22">
        <v>39</v>
      </c>
      <c r="G32" s="22">
        <f>H32+I32</f>
        <v>78</v>
      </c>
      <c r="H32" s="22">
        <v>40</v>
      </c>
      <c r="I32" s="22">
        <v>38</v>
      </c>
      <c r="J32" s="22"/>
      <c r="K32" s="22"/>
      <c r="L32" s="22"/>
      <c r="M32" s="22"/>
      <c r="N32" s="22" t="s">
        <v>140</v>
      </c>
      <c r="O32" s="22" t="s">
        <v>141</v>
      </c>
      <c r="P32" s="22"/>
      <c r="Q32" s="22"/>
    </row>
    <row r="33" spans="1:17" ht="26.25" thickBot="1" x14ac:dyDescent="0.25">
      <c r="A33" s="97" t="s">
        <v>175</v>
      </c>
      <c r="B33" s="32" t="s">
        <v>10</v>
      </c>
      <c r="C33" s="30" t="s">
        <v>139</v>
      </c>
      <c r="D33" s="28"/>
      <c r="E33" s="33">
        <f>F33+G33</f>
        <v>52</v>
      </c>
      <c r="F33" s="29">
        <v>16</v>
      </c>
      <c r="G33" s="22">
        <f>H33+I33</f>
        <v>36</v>
      </c>
      <c r="H33" s="29">
        <v>26</v>
      </c>
      <c r="I33" s="29">
        <v>10</v>
      </c>
      <c r="J33" s="29"/>
      <c r="K33" s="29"/>
      <c r="L33" s="29"/>
      <c r="M33" s="29"/>
      <c r="N33" s="29"/>
      <c r="O33" s="29">
        <v>36</v>
      </c>
      <c r="P33" s="29"/>
      <c r="Q33" s="29"/>
    </row>
    <row r="34" spans="1:17" ht="21.6" customHeight="1" thickBot="1" x14ac:dyDescent="0.25">
      <c r="A34" s="68" t="s">
        <v>163</v>
      </c>
      <c r="B34" s="77" t="s">
        <v>259</v>
      </c>
      <c r="C34" s="77" t="s">
        <v>235</v>
      </c>
      <c r="D34" s="77" t="s">
        <v>236</v>
      </c>
      <c r="E34" s="77" t="s">
        <v>231</v>
      </c>
      <c r="F34" s="77" t="s">
        <v>232</v>
      </c>
      <c r="G34" s="77" t="s">
        <v>216</v>
      </c>
      <c r="H34" s="77" t="s">
        <v>217</v>
      </c>
      <c r="I34" s="77" t="s">
        <v>218</v>
      </c>
      <c r="J34" s="77" t="s">
        <v>219</v>
      </c>
      <c r="K34" s="77" t="s">
        <v>220</v>
      </c>
      <c r="L34" s="77" t="s">
        <v>221</v>
      </c>
      <c r="M34" s="77" t="s">
        <v>221</v>
      </c>
      <c r="N34" s="77" t="s">
        <v>222</v>
      </c>
      <c r="O34" s="77" t="s">
        <v>223</v>
      </c>
      <c r="P34" s="77" t="s">
        <v>224</v>
      </c>
      <c r="Q34" s="77" t="s">
        <v>225</v>
      </c>
    </row>
    <row r="35" spans="1:17" s="72" customFormat="1" ht="20.100000000000001" customHeight="1" thickBot="1" x14ac:dyDescent="0.25">
      <c r="A35" s="68" t="s">
        <v>11</v>
      </c>
      <c r="B35" s="113" t="s">
        <v>162</v>
      </c>
      <c r="C35" s="77" t="s">
        <v>79</v>
      </c>
      <c r="D35" s="70" t="s">
        <v>0</v>
      </c>
      <c r="E35" s="71">
        <f t="shared" ref="E35:Q35" si="6">SUM(E36:E45)</f>
        <v>782</v>
      </c>
      <c r="F35" s="71">
        <f t="shared" si="6"/>
        <v>244</v>
      </c>
      <c r="G35" s="71">
        <f t="shared" si="6"/>
        <v>538</v>
      </c>
      <c r="H35" s="71">
        <f t="shared" si="6"/>
        <v>350</v>
      </c>
      <c r="I35" s="71">
        <f t="shared" si="6"/>
        <v>188</v>
      </c>
      <c r="J35" s="71">
        <f t="shared" si="6"/>
        <v>0</v>
      </c>
      <c r="K35" s="71">
        <f t="shared" si="6"/>
        <v>0</v>
      </c>
      <c r="L35" s="71">
        <f t="shared" si="6"/>
        <v>0</v>
      </c>
      <c r="M35" s="71">
        <f t="shared" si="6"/>
        <v>0</v>
      </c>
      <c r="N35" s="71">
        <v>198</v>
      </c>
      <c r="O35" s="71">
        <v>248</v>
      </c>
      <c r="P35" s="71">
        <f t="shared" si="6"/>
        <v>92</v>
      </c>
      <c r="Q35" s="71">
        <f t="shared" si="6"/>
        <v>0</v>
      </c>
    </row>
    <row r="36" spans="1:17" ht="12.75" x14ac:dyDescent="0.2">
      <c r="A36" s="83" t="s">
        <v>176</v>
      </c>
      <c r="B36" s="16" t="s">
        <v>99</v>
      </c>
      <c r="C36" s="23"/>
      <c r="D36" s="35" t="s">
        <v>34</v>
      </c>
      <c r="E36" s="36">
        <f>F36+G36</f>
        <v>70</v>
      </c>
      <c r="F36" s="37">
        <v>22</v>
      </c>
      <c r="G36" s="37">
        <f>H36+I36</f>
        <v>48</v>
      </c>
      <c r="H36" s="37">
        <v>26</v>
      </c>
      <c r="I36" s="37">
        <v>22</v>
      </c>
      <c r="J36" s="37"/>
      <c r="K36" s="37"/>
      <c r="L36" s="37"/>
      <c r="M36" s="37"/>
      <c r="N36" s="37">
        <v>48</v>
      </c>
      <c r="O36" s="37"/>
      <c r="P36" s="37"/>
      <c r="Q36" s="37"/>
    </row>
    <row r="37" spans="1:17" ht="13.5" customHeight="1" x14ac:dyDescent="0.2">
      <c r="A37" s="83" t="s">
        <v>177</v>
      </c>
      <c r="B37" s="16" t="s">
        <v>12</v>
      </c>
      <c r="C37" s="23"/>
      <c r="D37" s="35" t="s">
        <v>34</v>
      </c>
      <c r="E37" s="39">
        <f t="shared" ref="E37:E45" si="7">F37+G37</f>
        <v>100</v>
      </c>
      <c r="F37" s="40">
        <v>30</v>
      </c>
      <c r="G37" s="37">
        <f t="shared" ref="G37:G45" si="8">H37+I37</f>
        <v>70</v>
      </c>
      <c r="H37" s="40">
        <v>42</v>
      </c>
      <c r="I37" s="40">
        <v>28</v>
      </c>
      <c r="J37" s="37"/>
      <c r="K37" s="37"/>
      <c r="L37" s="40"/>
      <c r="M37" s="40"/>
      <c r="N37" s="40">
        <v>70</v>
      </c>
      <c r="O37" s="40"/>
      <c r="P37" s="40"/>
      <c r="Q37" s="40"/>
    </row>
    <row r="38" spans="1:17" ht="12.75" x14ac:dyDescent="0.2">
      <c r="A38" s="83" t="s">
        <v>178</v>
      </c>
      <c r="B38" s="16" t="s">
        <v>13</v>
      </c>
      <c r="C38" s="23" t="s">
        <v>130</v>
      </c>
      <c r="D38" s="38"/>
      <c r="E38" s="39">
        <f t="shared" si="7"/>
        <v>64</v>
      </c>
      <c r="F38" s="40">
        <v>20</v>
      </c>
      <c r="G38" s="37">
        <f t="shared" si="8"/>
        <v>44</v>
      </c>
      <c r="H38" s="40">
        <v>24</v>
      </c>
      <c r="I38" s="40">
        <v>20</v>
      </c>
      <c r="J38" s="40"/>
      <c r="K38" s="40"/>
      <c r="L38" s="40"/>
      <c r="M38" s="40"/>
      <c r="N38" s="40">
        <v>44</v>
      </c>
      <c r="O38" s="40"/>
      <c r="P38" s="40"/>
      <c r="Q38" s="40"/>
    </row>
    <row r="39" spans="1:17" ht="13.5" customHeight="1" x14ac:dyDescent="0.2">
      <c r="A39" s="83" t="s">
        <v>179</v>
      </c>
      <c r="B39" s="16" t="s">
        <v>14</v>
      </c>
      <c r="C39" s="23" t="s">
        <v>130</v>
      </c>
      <c r="D39" s="38"/>
      <c r="E39" s="39">
        <f t="shared" si="7"/>
        <v>64</v>
      </c>
      <c r="F39" s="40">
        <v>20</v>
      </c>
      <c r="G39" s="37">
        <f t="shared" si="8"/>
        <v>44</v>
      </c>
      <c r="H39" s="40">
        <v>30</v>
      </c>
      <c r="I39" s="40">
        <v>14</v>
      </c>
      <c r="J39" s="40"/>
      <c r="K39" s="40"/>
      <c r="L39" s="40"/>
      <c r="M39" s="40"/>
      <c r="N39" s="40"/>
      <c r="O39" s="40">
        <v>44</v>
      </c>
      <c r="P39" s="40"/>
      <c r="Q39" s="40"/>
    </row>
    <row r="40" spans="1:17" ht="25.5" x14ac:dyDescent="0.2">
      <c r="A40" s="83" t="s">
        <v>180</v>
      </c>
      <c r="B40" s="16" t="s">
        <v>100</v>
      </c>
      <c r="C40" s="23" t="s">
        <v>130</v>
      </c>
      <c r="D40" s="38"/>
      <c r="E40" s="39">
        <f t="shared" si="7"/>
        <v>78</v>
      </c>
      <c r="F40" s="40">
        <v>24</v>
      </c>
      <c r="G40" s="37">
        <f t="shared" si="8"/>
        <v>54</v>
      </c>
      <c r="H40" s="40">
        <v>34</v>
      </c>
      <c r="I40" s="40">
        <v>20</v>
      </c>
      <c r="J40" s="40"/>
      <c r="K40" s="40"/>
      <c r="L40" s="40"/>
      <c r="M40" s="40"/>
      <c r="N40" s="40"/>
      <c r="O40" s="40">
        <v>54</v>
      </c>
      <c r="P40" s="40"/>
      <c r="Q40" s="40"/>
    </row>
    <row r="41" spans="1:17" ht="25.5" x14ac:dyDescent="0.2">
      <c r="A41" s="83" t="s">
        <v>181</v>
      </c>
      <c r="B41" s="16" t="s">
        <v>15</v>
      </c>
      <c r="C41" s="23" t="s">
        <v>130</v>
      </c>
      <c r="D41" s="38"/>
      <c r="E41" s="39">
        <f t="shared" si="7"/>
        <v>68</v>
      </c>
      <c r="F41" s="40">
        <v>22</v>
      </c>
      <c r="G41" s="37">
        <f t="shared" si="8"/>
        <v>46</v>
      </c>
      <c r="H41" s="40">
        <v>26</v>
      </c>
      <c r="I41" s="40">
        <v>20</v>
      </c>
      <c r="J41" s="40"/>
      <c r="K41" s="40"/>
      <c r="L41" s="40"/>
      <c r="M41" s="40"/>
      <c r="N41" s="40"/>
      <c r="O41" s="40">
        <v>46</v>
      </c>
      <c r="P41" s="40"/>
      <c r="Q41" s="40"/>
    </row>
    <row r="42" spans="1:17" ht="12.75" x14ac:dyDescent="0.2">
      <c r="A42" s="83" t="s">
        <v>182</v>
      </c>
      <c r="B42" s="16" t="s">
        <v>101</v>
      </c>
      <c r="C42" s="23" t="s">
        <v>130</v>
      </c>
      <c r="D42" s="38"/>
      <c r="E42" s="39">
        <f t="shared" si="7"/>
        <v>104</v>
      </c>
      <c r="F42" s="40">
        <v>32</v>
      </c>
      <c r="G42" s="37">
        <f t="shared" si="8"/>
        <v>72</v>
      </c>
      <c r="H42" s="40">
        <v>44</v>
      </c>
      <c r="I42" s="40">
        <v>28</v>
      </c>
      <c r="J42" s="40"/>
      <c r="K42" s="40"/>
      <c r="L42" s="40"/>
      <c r="M42" s="40"/>
      <c r="N42" s="40" t="s">
        <v>142</v>
      </c>
      <c r="O42" s="40" t="s">
        <v>143</v>
      </c>
      <c r="P42" s="40"/>
      <c r="Q42" s="40"/>
    </row>
    <row r="43" spans="1:17" ht="12.75" x14ac:dyDescent="0.2">
      <c r="A43" s="83" t="s">
        <v>183</v>
      </c>
      <c r="B43" s="16" t="s">
        <v>102</v>
      </c>
      <c r="C43" s="23" t="s">
        <v>130</v>
      </c>
      <c r="D43" s="38"/>
      <c r="E43" s="39">
        <f t="shared" si="7"/>
        <v>70</v>
      </c>
      <c r="F43" s="40">
        <v>22</v>
      </c>
      <c r="G43" s="37">
        <f t="shared" si="8"/>
        <v>48</v>
      </c>
      <c r="H43" s="40">
        <v>28</v>
      </c>
      <c r="I43" s="40">
        <v>20</v>
      </c>
      <c r="J43" s="40"/>
      <c r="K43" s="40"/>
      <c r="L43" s="40"/>
      <c r="M43" s="40"/>
      <c r="N43" s="40"/>
      <c r="O43" s="40"/>
      <c r="P43" s="40">
        <v>48</v>
      </c>
      <c r="Q43" s="40"/>
    </row>
    <row r="44" spans="1:17" ht="12.75" x14ac:dyDescent="0.2">
      <c r="A44" s="83" t="s">
        <v>184</v>
      </c>
      <c r="B44" s="16" t="s">
        <v>103</v>
      </c>
      <c r="C44" s="23" t="s">
        <v>130</v>
      </c>
      <c r="D44" s="38"/>
      <c r="E44" s="39">
        <f t="shared" si="7"/>
        <v>64</v>
      </c>
      <c r="F44" s="40">
        <v>20</v>
      </c>
      <c r="G44" s="37">
        <f t="shared" si="8"/>
        <v>44</v>
      </c>
      <c r="H44" s="40">
        <v>28</v>
      </c>
      <c r="I44" s="40">
        <v>16</v>
      </c>
      <c r="J44" s="40"/>
      <c r="K44" s="40"/>
      <c r="L44" s="40"/>
      <c r="M44" s="40"/>
      <c r="N44" s="40"/>
      <c r="O44" s="40"/>
      <c r="P44" s="40">
        <v>44</v>
      </c>
      <c r="Q44" s="40"/>
    </row>
    <row r="45" spans="1:17" ht="13.5" thickBot="1" x14ac:dyDescent="0.25">
      <c r="A45" s="83" t="s">
        <v>16</v>
      </c>
      <c r="B45" s="16" t="s">
        <v>17</v>
      </c>
      <c r="C45" s="23" t="s">
        <v>130</v>
      </c>
      <c r="D45" s="23"/>
      <c r="E45" s="23">
        <f t="shared" si="7"/>
        <v>100</v>
      </c>
      <c r="F45" s="23">
        <v>32</v>
      </c>
      <c r="G45" s="23">
        <f t="shared" si="8"/>
        <v>68</v>
      </c>
      <c r="H45" s="23">
        <v>68</v>
      </c>
      <c r="I45" s="23"/>
      <c r="J45" s="23"/>
      <c r="K45" s="23"/>
      <c r="L45" s="23"/>
      <c r="M45" s="23"/>
      <c r="N45" s="23"/>
      <c r="O45" s="23">
        <v>68</v>
      </c>
      <c r="P45" s="23"/>
      <c r="Q45" s="23"/>
    </row>
    <row r="46" spans="1:17" s="69" customFormat="1" ht="28.5" customHeight="1" thickBot="1" x14ac:dyDescent="0.25">
      <c r="A46" s="68" t="s">
        <v>18</v>
      </c>
      <c r="B46" s="73" t="s">
        <v>19</v>
      </c>
      <c r="C46" s="71">
        <f t="shared" ref="C46:Q46" si="9">C47+C52+C57+C62+C67</f>
        <v>11</v>
      </c>
      <c r="D46" s="71">
        <f t="shared" si="9"/>
        <v>5</v>
      </c>
      <c r="E46" s="71">
        <f t="shared" si="9"/>
        <v>1860</v>
      </c>
      <c r="F46" s="71">
        <f>F47+F52+F57+F62+F67</f>
        <v>486</v>
      </c>
      <c r="G46" s="71">
        <f t="shared" si="9"/>
        <v>1014</v>
      </c>
      <c r="H46" s="71">
        <f t="shared" si="9"/>
        <v>480</v>
      </c>
      <c r="I46" s="71">
        <f t="shared" si="9"/>
        <v>514</v>
      </c>
      <c r="J46" s="71">
        <f t="shared" si="9"/>
        <v>20</v>
      </c>
      <c r="K46" s="71">
        <f t="shared" si="9"/>
        <v>360</v>
      </c>
      <c r="L46" s="71">
        <f t="shared" si="9"/>
        <v>0</v>
      </c>
      <c r="M46" s="71">
        <f t="shared" si="9"/>
        <v>0</v>
      </c>
      <c r="N46" s="71">
        <f t="shared" si="9"/>
        <v>134</v>
      </c>
      <c r="O46" s="71">
        <f t="shared" si="9"/>
        <v>324</v>
      </c>
      <c r="P46" s="71">
        <f t="shared" si="9"/>
        <v>292</v>
      </c>
      <c r="Q46" s="71">
        <f t="shared" si="9"/>
        <v>264</v>
      </c>
    </row>
    <row r="47" spans="1:17" s="54" customFormat="1" ht="26.25" thickBot="1" x14ac:dyDescent="0.25">
      <c r="A47" s="86" t="s">
        <v>105</v>
      </c>
      <c r="B47" s="88" t="s">
        <v>104</v>
      </c>
      <c r="C47" s="87" t="s">
        <v>79</v>
      </c>
      <c r="D47" s="87" t="s">
        <v>0</v>
      </c>
      <c r="E47" s="89">
        <f>E48+E49+E50</f>
        <v>372</v>
      </c>
      <c r="F47" s="89">
        <f>F48+F49</f>
        <v>98</v>
      </c>
      <c r="G47" s="89">
        <f>G48+G49</f>
        <v>202</v>
      </c>
      <c r="H47" s="89">
        <f>H48+H49</f>
        <v>80</v>
      </c>
      <c r="I47" s="89">
        <f>I48+I49</f>
        <v>122</v>
      </c>
      <c r="J47" s="89">
        <f>J48+J49</f>
        <v>0</v>
      </c>
      <c r="K47" s="89">
        <f>K49+K50</f>
        <v>72</v>
      </c>
      <c r="L47" s="89">
        <f t="shared" ref="L47:Q47" si="10">L48+L49</f>
        <v>0</v>
      </c>
      <c r="M47" s="89">
        <f t="shared" si="10"/>
        <v>0</v>
      </c>
      <c r="N47" s="89">
        <v>82</v>
      </c>
      <c r="O47" s="89">
        <v>120</v>
      </c>
      <c r="P47" s="89">
        <f>P48</f>
        <v>0</v>
      </c>
      <c r="Q47" s="90">
        <f t="shared" si="10"/>
        <v>0</v>
      </c>
    </row>
    <row r="48" spans="1:17" s="54" customFormat="1" ht="25.5" x14ac:dyDescent="0.2">
      <c r="A48" s="82" t="s">
        <v>107</v>
      </c>
      <c r="B48" s="15" t="s">
        <v>106</v>
      </c>
      <c r="C48" s="23" t="s">
        <v>128</v>
      </c>
      <c r="D48" s="55"/>
      <c r="E48" s="63">
        <v>300</v>
      </c>
      <c r="F48" s="56">
        <v>98</v>
      </c>
      <c r="G48" s="56">
        <v>202</v>
      </c>
      <c r="H48" s="56">
        <v>80</v>
      </c>
      <c r="I48" s="56">
        <v>122</v>
      </c>
      <c r="J48" s="56"/>
      <c r="K48" s="56"/>
      <c r="L48" s="56"/>
      <c r="M48" s="56"/>
      <c r="N48" s="56" t="s">
        <v>205</v>
      </c>
      <c r="O48" s="56" t="s">
        <v>206</v>
      </c>
      <c r="P48" s="56"/>
      <c r="Q48" s="56"/>
    </row>
    <row r="49" spans="1:17" s="54" customFormat="1" ht="12.75" x14ac:dyDescent="0.2">
      <c r="A49" s="83" t="s">
        <v>185</v>
      </c>
      <c r="B49" s="16" t="s">
        <v>20</v>
      </c>
      <c r="C49" s="23" t="s">
        <v>130</v>
      </c>
      <c r="D49" s="59"/>
      <c r="E49" s="57">
        <v>36</v>
      </c>
      <c r="F49" s="60"/>
      <c r="G49" s="60"/>
      <c r="H49" s="60"/>
      <c r="I49" s="60"/>
      <c r="J49" s="60"/>
      <c r="K49" s="60">
        <v>36</v>
      </c>
      <c r="L49" s="60"/>
      <c r="M49" s="60"/>
      <c r="N49" s="60"/>
      <c r="O49" s="60" t="s">
        <v>35</v>
      </c>
      <c r="P49" s="64"/>
      <c r="Q49" s="60"/>
    </row>
    <row r="50" spans="1:17" s="54" customFormat="1" ht="25.5" x14ac:dyDescent="0.2">
      <c r="A50" s="98" t="s">
        <v>186</v>
      </c>
      <c r="B50" s="58" t="s">
        <v>252</v>
      </c>
      <c r="C50" s="23" t="s">
        <v>130</v>
      </c>
      <c r="D50" s="59"/>
      <c r="E50" s="60">
        <v>36</v>
      </c>
      <c r="F50" s="60"/>
      <c r="G50" s="60"/>
      <c r="H50" s="60"/>
      <c r="I50" s="60"/>
      <c r="J50" s="60"/>
      <c r="K50" s="60">
        <v>36</v>
      </c>
      <c r="L50" s="60"/>
      <c r="M50" s="60"/>
      <c r="N50" s="60"/>
      <c r="O50" s="60" t="s">
        <v>35</v>
      </c>
      <c r="P50" s="60"/>
      <c r="Q50" s="60"/>
    </row>
    <row r="51" spans="1:17" s="54" customFormat="1" ht="13.5" thickBot="1" x14ac:dyDescent="0.25">
      <c r="A51" s="65" t="s">
        <v>187</v>
      </c>
      <c r="B51" s="65" t="s">
        <v>25</v>
      </c>
      <c r="C51" s="66"/>
      <c r="D51" s="66" t="s">
        <v>48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 t="s">
        <v>48</v>
      </c>
      <c r="P51" s="67"/>
      <c r="Q51" s="67"/>
    </row>
    <row r="52" spans="1:17" s="54" customFormat="1" ht="29.1" customHeight="1" thickBot="1" x14ac:dyDescent="0.25">
      <c r="A52" s="86" t="s">
        <v>164</v>
      </c>
      <c r="B52" s="88" t="s">
        <v>108</v>
      </c>
      <c r="C52" s="88">
        <v>2</v>
      </c>
      <c r="D52" s="88" t="s">
        <v>0</v>
      </c>
      <c r="E52" s="88">
        <f>E53+E54+E55+E56</f>
        <v>361</v>
      </c>
      <c r="F52" s="88">
        <f>F53</f>
        <v>95</v>
      </c>
      <c r="G52" s="88">
        <f>G53</f>
        <v>194</v>
      </c>
      <c r="H52" s="88">
        <f>H53</f>
        <v>96</v>
      </c>
      <c r="I52" s="88">
        <f>I53</f>
        <v>98</v>
      </c>
      <c r="J52" s="88">
        <f>J53</f>
        <v>0</v>
      </c>
      <c r="K52" s="88">
        <f>K54+K55</f>
        <v>72</v>
      </c>
      <c r="L52" s="88">
        <f>L53</f>
        <v>0</v>
      </c>
      <c r="M52" s="88">
        <f>M53</f>
        <v>0</v>
      </c>
      <c r="N52" s="88">
        <f>N53</f>
        <v>0</v>
      </c>
      <c r="O52" s="88">
        <f>O53</f>
        <v>0</v>
      </c>
      <c r="P52" s="88">
        <v>82</v>
      </c>
      <c r="Q52" s="88">
        <v>112</v>
      </c>
    </row>
    <row r="53" spans="1:17" ht="12.75" x14ac:dyDescent="0.2">
      <c r="A53" s="83" t="s">
        <v>188</v>
      </c>
      <c r="B53" s="16" t="s">
        <v>109</v>
      </c>
      <c r="C53" s="23" t="s">
        <v>128</v>
      </c>
      <c r="D53" s="30"/>
      <c r="E53" s="21">
        <f>F53+G53</f>
        <v>289</v>
      </c>
      <c r="F53" s="22">
        <v>95</v>
      </c>
      <c r="G53" s="22">
        <f>H53+I53+J53</f>
        <v>194</v>
      </c>
      <c r="H53" s="22">
        <v>96</v>
      </c>
      <c r="I53" s="22">
        <v>98</v>
      </c>
      <c r="J53" s="22"/>
      <c r="K53" s="34"/>
      <c r="L53" s="22"/>
      <c r="M53" s="22"/>
      <c r="N53" s="22"/>
      <c r="O53" s="22"/>
      <c r="P53" s="22" t="s">
        <v>207</v>
      </c>
      <c r="Q53" s="22" t="s">
        <v>208</v>
      </c>
    </row>
    <row r="54" spans="1:17" ht="12.75" x14ac:dyDescent="0.2">
      <c r="A54" s="97" t="s">
        <v>189</v>
      </c>
      <c r="B54" s="19" t="s">
        <v>20</v>
      </c>
      <c r="C54" s="23" t="s">
        <v>130</v>
      </c>
      <c r="D54" s="23"/>
      <c r="E54" s="18">
        <v>36</v>
      </c>
      <c r="F54" s="24"/>
      <c r="G54" s="24"/>
      <c r="H54" s="24"/>
      <c r="I54" s="24"/>
      <c r="J54" s="24"/>
      <c r="K54" s="24">
        <v>36</v>
      </c>
      <c r="L54" s="24"/>
      <c r="M54" s="24"/>
      <c r="N54" s="24"/>
      <c r="O54" s="24"/>
      <c r="P54" s="24"/>
      <c r="Q54" s="24" t="s">
        <v>35</v>
      </c>
    </row>
    <row r="55" spans="1:17" ht="25.5" x14ac:dyDescent="0.2">
      <c r="A55" s="97" t="s">
        <v>190</v>
      </c>
      <c r="B55" s="58" t="s">
        <v>252</v>
      </c>
      <c r="C55" s="23" t="s">
        <v>130</v>
      </c>
      <c r="D55" s="23"/>
      <c r="E55" s="24">
        <v>36</v>
      </c>
      <c r="F55" s="24"/>
      <c r="G55" s="24"/>
      <c r="H55" s="24"/>
      <c r="I55" s="24"/>
      <c r="J55" s="24"/>
      <c r="K55" s="24">
        <v>36</v>
      </c>
      <c r="L55" s="24"/>
      <c r="M55" s="24"/>
      <c r="N55" s="24"/>
      <c r="O55" s="24"/>
      <c r="P55" s="24"/>
      <c r="Q55" s="24" t="s">
        <v>35</v>
      </c>
    </row>
    <row r="56" spans="1:17" ht="13.5" customHeight="1" thickBot="1" x14ac:dyDescent="0.25">
      <c r="A56" s="41" t="s">
        <v>191</v>
      </c>
      <c r="B56" s="19" t="s">
        <v>25</v>
      </c>
      <c r="C56" s="23"/>
      <c r="D56" s="28" t="s">
        <v>48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s="54" customFormat="1" ht="39" customHeight="1" thickBot="1" x14ac:dyDescent="0.25">
      <c r="A57" s="86" t="s">
        <v>165</v>
      </c>
      <c r="B57" s="88" t="s">
        <v>110</v>
      </c>
      <c r="C57" s="88">
        <v>2</v>
      </c>
      <c r="D57" s="88" t="s">
        <v>0</v>
      </c>
      <c r="E57" s="88">
        <f>E58+E59+E60</f>
        <v>405</v>
      </c>
      <c r="F57" s="88">
        <f t="shared" ref="F57:Q57" si="11">F58</f>
        <v>107</v>
      </c>
      <c r="G57" s="88">
        <f t="shared" si="11"/>
        <v>226</v>
      </c>
      <c r="H57" s="88">
        <f t="shared" si="11"/>
        <v>118</v>
      </c>
      <c r="I57" s="88">
        <f t="shared" si="11"/>
        <v>108</v>
      </c>
      <c r="J57" s="88">
        <f t="shared" si="11"/>
        <v>0</v>
      </c>
      <c r="K57" s="88">
        <f>K59+K60</f>
        <v>72</v>
      </c>
      <c r="L57" s="88">
        <f t="shared" si="11"/>
        <v>0</v>
      </c>
      <c r="M57" s="88">
        <f t="shared" si="11"/>
        <v>0</v>
      </c>
      <c r="N57" s="88">
        <f t="shared" si="11"/>
        <v>0</v>
      </c>
      <c r="O57" s="88">
        <v>92</v>
      </c>
      <c r="P57" s="88">
        <v>134</v>
      </c>
      <c r="Q57" s="88">
        <f t="shared" si="11"/>
        <v>0</v>
      </c>
    </row>
    <row r="58" spans="1:17" ht="25.5" customHeight="1" x14ac:dyDescent="0.2">
      <c r="A58" s="83" t="s">
        <v>192</v>
      </c>
      <c r="B58" s="16" t="s">
        <v>111</v>
      </c>
      <c r="C58" s="23" t="s">
        <v>128</v>
      </c>
      <c r="D58" s="30"/>
      <c r="E58" s="21">
        <f>F58+G58</f>
        <v>333</v>
      </c>
      <c r="F58" s="22">
        <v>107</v>
      </c>
      <c r="G58" s="22">
        <f>H58+I58</f>
        <v>226</v>
      </c>
      <c r="H58" s="22">
        <v>118</v>
      </c>
      <c r="I58" s="22">
        <v>108</v>
      </c>
      <c r="J58" s="22"/>
      <c r="K58" s="22"/>
      <c r="L58" s="22"/>
      <c r="M58" s="22"/>
      <c r="N58" s="22"/>
      <c r="O58" s="22" t="s">
        <v>209</v>
      </c>
      <c r="P58" s="22" t="s">
        <v>210</v>
      </c>
      <c r="Q58" s="22"/>
    </row>
    <row r="59" spans="1:17" ht="15.75" customHeight="1" x14ac:dyDescent="0.2">
      <c r="A59" s="97" t="s">
        <v>193</v>
      </c>
      <c r="B59" s="19" t="s">
        <v>20</v>
      </c>
      <c r="C59" s="23" t="s">
        <v>130</v>
      </c>
      <c r="D59" s="23"/>
      <c r="E59" s="24">
        <v>36</v>
      </c>
      <c r="F59" s="24"/>
      <c r="G59" s="24"/>
      <c r="H59" s="24"/>
      <c r="I59" s="24"/>
      <c r="J59" s="24"/>
      <c r="K59" s="24">
        <v>36</v>
      </c>
      <c r="L59" s="24"/>
      <c r="M59" s="24"/>
      <c r="N59" s="24"/>
      <c r="O59" s="24"/>
      <c r="P59" s="24" t="s">
        <v>35</v>
      </c>
      <c r="Q59" s="24"/>
    </row>
    <row r="60" spans="1:17" ht="26.25" customHeight="1" x14ac:dyDescent="0.2">
      <c r="A60" s="97" t="s">
        <v>194</v>
      </c>
      <c r="B60" s="58" t="s">
        <v>252</v>
      </c>
      <c r="C60" s="23" t="s">
        <v>130</v>
      </c>
      <c r="D60" s="23"/>
      <c r="E60" s="24">
        <v>36</v>
      </c>
      <c r="F60" s="24"/>
      <c r="G60" s="24"/>
      <c r="H60" s="24"/>
      <c r="I60" s="24"/>
      <c r="J60" s="24"/>
      <c r="K60" s="24">
        <v>36</v>
      </c>
      <c r="L60" s="24"/>
      <c r="M60" s="24"/>
      <c r="N60" s="24"/>
      <c r="O60" s="24"/>
      <c r="P60" s="24" t="s">
        <v>35</v>
      </c>
      <c r="Q60" s="24"/>
    </row>
    <row r="61" spans="1:17" ht="13.5" customHeight="1" thickBot="1" x14ac:dyDescent="0.25">
      <c r="A61" s="97" t="s">
        <v>195</v>
      </c>
      <c r="B61" s="19" t="s">
        <v>25</v>
      </c>
      <c r="C61" s="23"/>
      <c r="D61" s="23" t="s">
        <v>48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s="54" customFormat="1" ht="31.5" customHeight="1" thickBot="1" x14ac:dyDescent="0.25">
      <c r="A62" s="86" t="s">
        <v>166</v>
      </c>
      <c r="B62" s="88" t="s">
        <v>211</v>
      </c>
      <c r="C62" s="88">
        <v>2</v>
      </c>
      <c r="D62" s="88" t="s">
        <v>0</v>
      </c>
      <c r="E62" s="88">
        <f>E63+E64+E65</f>
        <v>333</v>
      </c>
      <c r="F62" s="88">
        <f t="shared" ref="F62:Q62" si="12">F63</f>
        <v>73</v>
      </c>
      <c r="G62" s="88">
        <f t="shared" si="12"/>
        <v>152</v>
      </c>
      <c r="H62" s="88">
        <f t="shared" si="12"/>
        <v>64</v>
      </c>
      <c r="I62" s="88">
        <f t="shared" si="12"/>
        <v>68</v>
      </c>
      <c r="J62" s="88">
        <f t="shared" si="12"/>
        <v>20</v>
      </c>
      <c r="K62" s="88">
        <f>K64+K65</f>
        <v>108</v>
      </c>
      <c r="L62" s="88">
        <f t="shared" si="12"/>
        <v>0</v>
      </c>
      <c r="M62" s="88">
        <f t="shared" si="12"/>
        <v>0</v>
      </c>
      <c r="N62" s="88">
        <f t="shared" si="12"/>
        <v>0</v>
      </c>
      <c r="O62" s="88">
        <f t="shared" si="12"/>
        <v>0</v>
      </c>
      <c r="P62" s="88">
        <f t="shared" si="12"/>
        <v>0</v>
      </c>
      <c r="Q62" s="88">
        <f t="shared" si="12"/>
        <v>152</v>
      </c>
    </row>
    <row r="63" spans="1:17" ht="12.75" x14ac:dyDescent="0.2">
      <c r="A63" s="97" t="s">
        <v>196</v>
      </c>
      <c r="B63" s="19" t="s">
        <v>212</v>
      </c>
      <c r="C63" s="30" t="s">
        <v>213</v>
      </c>
      <c r="D63" s="30"/>
      <c r="E63" s="21">
        <f>F63+G63</f>
        <v>225</v>
      </c>
      <c r="F63" s="22">
        <v>73</v>
      </c>
      <c r="G63" s="22">
        <f>H63+I63+J63</f>
        <v>152</v>
      </c>
      <c r="H63" s="22">
        <v>64</v>
      </c>
      <c r="I63" s="22">
        <v>68</v>
      </c>
      <c r="J63" s="22">
        <v>20</v>
      </c>
      <c r="K63" s="22"/>
      <c r="L63" s="22"/>
      <c r="M63" s="22"/>
      <c r="N63" s="22"/>
      <c r="O63" s="22"/>
      <c r="P63" s="22"/>
      <c r="Q63" s="22">
        <v>152</v>
      </c>
    </row>
    <row r="64" spans="1:17" ht="12.75" x14ac:dyDescent="0.2">
      <c r="A64" s="99" t="s">
        <v>197</v>
      </c>
      <c r="B64" s="42" t="s">
        <v>20</v>
      </c>
      <c r="C64" s="30" t="s">
        <v>130</v>
      </c>
      <c r="D64" s="30"/>
      <c r="E64" s="22">
        <v>36</v>
      </c>
      <c r="F64" s="22"/>
      <c r="G64" s="22"/>
      <c r="H64" s="22"/>
      <c r="I64" s="22"/>
      <c r="J64" s="22"/>
      <c r="K64" s="22">
        <v>36</v>
      </c>
      <c r="L64" s="22"/>
      <c r="M64" s="22"/>
      <c r="N64" s="22"/>
      <c r="O64" s="22"/>
      <c r="P64" s="22"/>
      <c r="Q64" s="22" t="s">
        <v>35</v>
      </c>
    </row>
    <row r="65" spans="1:18" ht="25.5" x14ac:dyDescent="0.2">
      <c r="A65" s="100" t="s">
        <v>198</v>
      </c>
      <c r="B65" s="58" t="s">
        <v>252</v>
      </c>
      <c r="C65" s="30" t="s">
        <v>130</v>
      </c>
      <c r="D65" s="23"/>
      <c r="E65" s="24">
        <v>72</v>
      </c>
      <c r="F65" s="24"/>
      <c r="G65" s="24"/>
      <c r="H65" s="24"/>
      <c r="I65" s="24"/>
      <c r="J65" s="24"/>
      <c r="K65" s="24">
        <v>72</v>
      </c>
      <c r="L65" s="24"/>
      <c r="M65" s="24"/>
      <c r="N65" s="24"/>
      <c r="O65" s="24"/>
      <c r="P65" s="24"/>
      <c r="Q65" s="24" t="s">
        <v>36</v>
      </c>
    </row>
    <row r="66" spans="1:18" ht="13.5" thickBot="1" x14ac:dyDescent="0.25">
      <c r="A66" s="41" t="s">
        <v>199</v>
      </c>
      <c r="B66" s="41" t="s">
        <v>25</v>
      </c>
      <c r="C66" s="28"/>
      <c r="D66" s="28" t="s">
        <v>48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8" s="54" customFormat="1" ht="23.1" customHeight="1" thickBot="1" x14ac:dyDescent="0.25">
      <c r="A67" s="86" t="s">
        <v>167</v>
      </c>
      <c r="B67" s="88" t="s">
        <v>112</v>
      </c>
      <c r="C67" s="88">
        <v>3</v>
      </c>
      <c r="D67" s="88" t="s">
        <v>0</v>
      </c>
      <c r="E67" s="88">
        <f>E68+E69+E70+E71</f>
        <v>389</v>
      </c>
      <c r="F67" s="88">
        <f>F68+F69+F70+F71</f>
        <v>113</v>
      </c>
      <c r="G67" s="88">
        <f t="shared" ref="G67:M67" si="13">G68+G69+G70</f>
        <v>240</v>
      </c>
      <c r="H67" s="88">
        <f t="shared" si="13"/>
        <v>122</v>
      </c>
      <c r="I67" s="88">
        <f t="shared" si="13"/>
        <v>118</v>
      </c>
      <c r="J67" s="88">
        <f t="shared" si="13"/>
        <v>0</v>
      </c>
      <c r="K67" s="88">
        <f>K71</f>
        <v>36</v>
      </c>
      <c r="L67" s="88">
        <f t="shared" si="13"/>
        <v>0</v>
      </c>
      <c r="M67" s="88">
        <f t="shared" si="13"/>
        <v>0</v>
      </c>
      <c r="N67" s="88">
        <v>52</v>
      </c>
      <c r="O67" s="88">
        <v>112</v>
      </c>
      <c r="P67" s="88">
        <f>P68+P69+P70</f>
        <v>76</v>
      </c>
      <c r="Q67" s="88">
        <f>Q68+Q69+Q70</f>
        <v>0</v>
      </c>
    </row>
    <row r="68" spans="1:18" s="54" customFormat="1" ht="25.5" x14ac:dyDescent="0.2">
      <c r="A68" s="83" t="s">
        <v>200</v>
      </c>
      <c r="B68" s="16" t="s">
        <v>113</v>
      </c>
      <c r="C68" s="23" t="s">
        <v>128</v>
      </c>
      <c r="D68" s="55"/>
      <c r="E68" s="56">
        <f>G68+F68</f>
        <v>148</v>
      </c>
      <c r="F68" s="56">
        <v>48</v>
      </c>
      <c r="G68" s="56">
        <f>H68+I68</f>
        <v>100</v>
      </c>
      <c r="H68" s="56">
        <v>56</v>
      </c>
      <c r="I68" s="56">
        <v>44</v>
      </c>
      <c r="J68" s="56"/>
      <c r="K68" s="56"/>
      <c r="L68" s="56"/>
      <c r="M68" s="56"/>
      <c r="N68" s="56" t="s">
        <v>214</v>
      </c>
      <c r="O68" s="56" t="s">
        <v>215</v>
      </c>
      <c r="P68" s="56"/>
      <c r="Q68" s="56"/>
    </row>
    <row r="69" spans="1:18" s="54" customFormat="1" ht="25.5" x14ac:dyDescent="0.2">
      <c r="A69" s="83" t="s">
        <v>201</v>
      </c>
      <c r="B69" s="16" t="s">
        <v>114</v>
      </c>
      <c r="C69" s="30" t="s">
        <v>130</v>
      </c>
      <c r="D69" s="55"/>
      <c r="E69" s="56">
        <f>G69+F69</f>
        <v>93</v>
      </c>
      <c r="F69" s="56">
        <v>29</v>
      </c>
      <c r="G69" s="56">
        <f>H69+I69</f>
        <v>64</v>
      </c>
      <c r="H69" s="56">
        <v>30</v>
      </c>
      <c r="I69" s="56">
        <v>34</v>
      </c>
      <c r="J69" s="56"/>
      <c r="K69" s="56"/>
      <c r="L69" s="56"/>
      <c r="M69" s="56"/>
      <c r="N69" s="56"/>
      <c r="O69" s="56">
        <v>64</v>
      </c>
      <c r="P69" s="56"/>
      <c r="Q69" s="56"/>
    </row>
    <row r="70" spans="1:18" s="54" customFormat="1" ht="12.75" x14ac:dyDescent="0.2">
      <c r="A70" s="83" t="s">
        <v>202</v>
      </c>
      <c r="B70" s="16" t="s">
        <v>115</v>
      </c>
      <c r="C70" s="30" t="s">
        <v>130</v>
      </c>
      <c r="D70" s="55"/>
      <c r="E70" s="56">
        <f>G70+F70</f>
        <v>112</v>
      </c>
      <c r="F70" s="56">
        <v>36</v>
      </c>
      <c r="G70" s="56">
        <f>H70+I70</f>
        <v>76</v>
      </c>
      <c r="H70" s="56">
        <v>36</v>
      </c>
      <c r="I70" s="56">
        <v>40</v>
      </c>
      <c r="J70" s="56"/>
      <c r="K70" s="56"/>
      <c r="L70" s="56"/>
      <c r="M70" s="56"/>
      <c r="N70" s="56"/>
      <c r="O70" s="56"/>
      <c r="P70" s="56">
        <v>76</v>
      </c>
      <c r="Q70" s="56"/>
    </row>
    <row r="71" spans="1:18" s="54" customFormat="1" ht="12.75" x14ac:dyDescent="0.2">
      <c r="A71" s="98" t="s">
        <v>203</v>
      </c>
      <c r="B71" s="58" t="s">
        <v>20</v>
      </c>
      <c r="C71" s="30" t="s">
        <v>130</v>
      </c>
      <c r="D71" s="59"/>
      <c r="E71" s="60">
        <v>36</v>
      </c>
      <c r="F71" s="60"/>
      <c r="G71" s="60"/>
      <c r="H71" s="60"/>
      <c r="I71" s="60"/>
      <c r="J71" s="60"/>
      <c r="K71" s="60">
        <v>36</v>
      </c>
      <c r="L71" s="60"/>
      <c r="M71" s="60"/>
      <c r="N71" s="60"/>
      <c r="O71" s="60"/>
      <c r="P71" s="60" t="s">
        <v>35</v>
      </c>
      <c r="Q71" s="60"/>
    </row>
    <row r="72" spans="1:18" s="54" customFormat="1" ht="12.75" x14ac:dyDescent="0.2">
      <c r="A72" s="98" t="s">
        <v>204</v>
      </c>
      <c r="B72" s="61" t="s">
        <v>25</v>
      </c>
      <c r="C72" s="60"/>
      <c r="D72" s="59" t="s">
        <v>48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8" s="54" customFormat="1" ht="12.75" x14ac:dyDescent="0.2">
      <c r="A73" s="98"/>
      <c r="B73" s="91"/>
      <c r="C73" s="60"/>
      <c r="D73" s="9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1:18" s="54" customFormat="1" ht="25.5" x14ac:dyDescent="0.2">
      <c r="A74" s="96" t="s">
        <v>26</v>
      </c>
      <c r="B74" s="111" t="s">
        <v>253</v>
      </c>
      <c r="C74" s="60"/>
      <c r="D74" s="60"/>
      <c r="E74" s="60">
        <v>144</v>
      </c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 t="s">
        <v>37</v>
      </c>
    </row>
    <row r="75" spans="1:18" s="54" customFormat="1" ht="13.5" customHeight="1" x14ac:dyDescent="0.2">
      <c r="A75" s="56"/>
      <c r="B75" s="101" t="s">
        <v>38</v>
      </c>
      <c r="C75" s="62"/>
      <c r="D75" s="62"/>
      <c r="E75" s="56">
        <v>180</v>
      </c>
      <c r="F75" s="56"/>
      <c r="G75" s="56"/>
      <c r="H75" s="56"/>
      <c r="I75" s="56"/>
      <c r="J75" s="56"/>
      <c r="K75" s="56"/>
      <c r="L75" s="56">
        <v>0.5</v>
      </c>
      <c r="M75" s="56">
        <v>1.5</v>
      </c>
      <c r="N75" s="56">
        <v>0.5</v>
      </c>
      <c r="O75" s="56">
        <v>0.5</v>
      </c>
      <c r="P75" s="56">
        <v>1</v>
      </c>
      <c r="Q75" s="56">
        <v>1</v>
      </c>
    </row>
    <row r="76" spans="1:18" ht="15.75" customHeight="1" x14ac:dyDescent="0.2">
      <c r="A76" s="24"/>
      <c r="B76" s="95" t="s">
        <v>39</v>
      </c>
      <c r="C76" s="43"/>
      <c r="D76" s="102"/>
      <c r="E76" s="24">
        <v>1764</v>
      </c>
      <c r="F76" s="40"/>
      <c r="G76" s="24"/>
      <c r="H76" s="24"/>
      <c r="I76" s="24"/>
      <c r="J76" s="24"/>
      <c r="K76" s="24"/>
      <c r="L76" s="40">
        <v>297</v>
      </c>
      <c r="M76" s="40">
        <v>405</v>
      </c>
      <c r="N76" s="24">
        <v>297</v>
      </c>
      <c r="O76" s="40">
        <v>387</v>
      </c>
      <c r="P76" s="40">
        <v>234</v>
      </c>
      <c r="Q76" s="24">
        <v>144</v>
      </c>
      <c r="R76" s="34"/>
    </row>
    <row r="77" spans="1:18" ht="17.25" customHeight="1" x14ac:dyDescent="0.2">
      <c r="A77" s="18"/>
      <c r="B77" s="94" t="s">
        <v>40</v>
      </c>
      <c r="C77" s="96">
        <v>30</v>
      </c>
      <c r="D77" s="96">
        <v>10</v>
      </c>
      <c r="E77" s="103">
        <f>E7+E23+E30+E34</f>
        <v>5652</v>
      </c>
      <c r="F77" s="103">
        <f t="shared" ref="F77:Q77" si="14">F7+F23+F30+F34</f>
        <v>1764</v>
      </c>
      <c r="G77" s="103">
        <f t="shared" si="14"/>
        <v>3528</v>
      </c>
      <c r="H77" s="103">
        <f t="shared" si="14"/>
        <v>2204</v>
      </c>
      <c r="I77" s="103">
        <f t="shared" si="14"/>
        <v>1304</v>
      </c>
      <c r="J77" s="103">
        <f t="shared" si="14"/>
        <v>20</v>
      </c>
      <c r="K77" s="103">
        <f t="shared" si="14"/>
        <v>360</v>
      </c>
      <c r="L77" s="103">
        <f t="shared" si="14"/>
        <v>594</v>
      </c>
      <c r="M77" s="103">
        <f t="shared" si="14"/>
        <v>810</v>
      </c>
      <c r="N77" s="103">
        <f t="shared" si="14"/>
        <v>594</v>
      </c>
      <c r="O77" s="103">
        <f t="shared" si="14"/>
        <v>774</v>
      </c>
      <c r="P77" s="103">
        <f t="shared" si="14"/>
        <v>468</v>
      </c>
      <c r="Q77" s="103">
        <f t="shared" si="14"/>
        <v>288</v>
      </c>
    </row>
    <row r="78" spans="1:18" ht="14.25" customHeight="1" x14ac:dyDescent="0.2">
      <c r="A78" s="80" t="s">
        <v>28</v>
      </c>
      <c r="B78" s="81" t="s">
        <v>27</v>
      </c>
      <c r="C78" s="25"/>
      <c r="D78" s="25"/>
      <c r="E78" s="24">
        <v>216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 t="s">
        <v>117</v>
      </c>
    </row>
    <row r="79" spans="1:18" ht="13.5" customHeight="1" x14ac:dyDescent="0.2">
      <c r="A79" s="24"/>
      <c r="B79" s="44" t="s">
        <v>41</v>
      </c>
      <c r="C79" s="25"/>
      <c r="D79" s="25"/>
      <c r="E79" s="26">
        <v>35</v>
      </c>
      <c r="F79" s="24"/>
      <c r="G79" s="26"/>
      <c r="H79" s="26"/>
      <c r="I79" s="26"/>
      <c r="J79" s="26"/>
      <c r="K79" s="26"/>
      <c r="L79" s="26"/>
      <c r="M79" s="26"/>
      <c r="N79" s="26"/>
      <c r="O79" s="26">
        <v>35</v>
      </c>
      <c r="P79" s="26"/>
      <c r="Q79" s="26"/>
    </row>
    <row r="80" spans="1:18" ht="24.75" customHeight="1" x14ac:dyDescent="0.2">
      <c r="A80" s="158" t="s">
        <v>249</v>
      </c>
      <c r="B80" s="159"/>
      <c r="C80" s="159"/>
      <c r="D80" s="159"/>
      <c r="E80" s="159"/>
      <c r="F80" s="160"/>
      <c r="G80" s="163" t="s">
        <v>40</v>
      </c>
      <c r="H80" s="148" t="s">
        <v>42</v>
      </c>
      <c r="I80" s="148"/>
      <c r="J80" s="26"/>
      <c r="K80" s="26"/>
      <c r="L80" s="25" t="s">
        <v>226</v>
      </c>
      <c r="M80" s="25" t="s">
        <v>227</v>
      </c>
      <c r="N80" s="25" t="s">
        <v>226</v>
      </c>
      <c r="O80" s="25" t="s">
        <v>228</v>
      </c>
      <c r="P80" s="25" t="s">
        <v>229</v>
      </c>
      <c r="Q80" s="25" t="s">
        <v>230</v>
      </c>
    </row>
    <row r="81" spans="1:18" ht="22.5" customHeight="1" x14ac:dyDescent="0.2">
      <c r="A81" s="155" t="s">
        <v>233</v>
      </c>
      <c r="B81" s="156"/>
      <c r="C81" s="156"/>
      <c r="D81" s="156"/>
      <c r="E81" s="156"/>
      <c r="F81" s="157"/>
      <c r="G81" s="164"/>
      <c r="H81" s="148" t="s">
        <v>43</v>
      </c>
      <c r="I81" s="148"/>
      <c r="J81" s="26"/>
      <c r="K81" s="26"/>
      <c r="L81" s="26"/>
      <c r="M81" s="26"/>
      <c r="N81" s="26"/>
      <c r="O81" s="26">
        <v>1</v>
      </c>
      <c r="P81" s="26">
        <v>2</v>
      </c>
      <c r="Q81" s="26">
        <v>2</v>
      </c>
      <c r="R81" s="45"/>
    </row>
    <row r="82" spans="1:18" ht="27.75" customHeight="1" x14ac:dyDescent="0.2">
      <c r="A82" s="152" t="s">
        <v>234</v>
      </c>
      <c r="B82" s="153"/>
      <c r="C82" s="153"/>
      <c r="D82" s="153"/>
      <c r="E82" s="153"/>
      <c r="F82" s="154"/>
      <c r="G82" s="164"/>
      <c r="H82" s="148" t="s">
        <v>44</v>
      </c>
      <c r="I82" s="148"/>
      <c r="J82" s="26"/>
      <c r="K82" s="26"/>
      <c r="L82" s="26"/>
      <c r="M82" s="26"/>
      <c r="N82" s="26"/>
      <c r="O82" s="26">
        <v>1</v>
      </c>
      <c r="P82" s="26">
        <v>1</v>
      </c>
      <c r="Q82" s="26">
        <v>3</v>
      </c>
    </row>
    <row r="83" spans="1:18" ht="26.25" customHeight="1" x14ac:dyDescent="0.2">
      <c r="A83" s="149" t="s">
        <v>250</v>
      </c>
      <c r="B83" s="150"/>
      <c r="C83" s="150"/>
      <c r="D83" s="150"/>
      <c r="E83" s="150"/>
      <c r="F83" s="151"/>
      <c r="G83" s="164"/>
      <c r="H83" s="148" t="s">
        <v>45</v>
      </c>
      <c r="I83" s="148"/>
      <c r="J83" s="26"/>
      <c r="K83" s="26"/>
      <c r="L83" s="26"/>
      <c r="M83" s="26"/>
      <c r="N83" s="26"/>
      <c r="O83" s="26"/>
      <c r="P83" s="26"/>
      <c r="Q83" s="26">
        <v>4</v>
      </c>
    </row>
    <row r="84" spans="1:18" ht="21" customHeight="1" x14ac:dyDescent="0.2">
      <c r="A84" s="149"/>
      <c r="B84" s="150"/>
      <c r="C84" s="150"/>
      <c r="D84" s="150"/>
      <c r="E84" s="150"/>
      <c r="F84" s="151"/>
      <c r="G84" s="164"/>
      <c r="H84" s="148" t="s">
        <v>46</v>
      </c>
      <c r="I84" s="148"/>
      <c r="J84" s="26"/>
      <c r="K84" s="26"/>
      <c r="L84" s="26">
        <v>1</v>
      </c>
      <c r="M84" s="26">
        <v>3</v>
      </c>
      <c r="N84" s="26">
        <v>1</v>
      </c>
      <c r="O84" s="26">
        <v>1</v>
      </c>
      <c r="P84" s="26">
        <v>2</v>
      </c>
      <c r="Q84" s="26">
        <v>2</v>
      </c>
      <c r="R84" s="14">
        <f>SUM(L84:Q84)</f>
        <v>10</v>
      </c>
    </row>
    <row r="85" spans="1:18" ht="13.5" customHeight="1" x14ac:dyDescent="0.2">
      <c r="A85" s="145"/>
      <c r="B85" s="146"/>
      <c r="C85" s="146"/>
      <c r="D85" s="146"/>
      <c r="E85" s="146"/>
      <c r="F85" s="147"/>
      <c r="G85" s="164"/>
      <c r="H85" s="180" t="s">
        <v>116</v>
      </c>
      <c r="I85" s="181"/>
      <c r="J85" s="162"/>
      <c r="K85" s="184"/>
      <c r="L85" s="162">
        <v>2</v>
      </c>
      <c r="M85" s="162">
        <v>8</v>
      </c>
      <c r="N85" s="162">
        <v>2</v>
      </c>
      <c r="O85" s="162">
        <v>8</v>
      </c>
      <c r="P85" s="162">
        <v>5</v>
      </c>
      <c r="Q85" s="162">
        <v>5</v>
      </c>
      <c r="R85" s="14">
        <f>SUM(L85:Q85)</f>
        <v>30</v>
      </c>
    </row>
    <row r="86" spans="1:18" ht="12" customHeight="1" x14ac:dyDescent="0.2">
      <c r="A86" s="145"/>
      <c r="B86" s="146"/>
      <c r="C86" s="146"/>
      <c r="D86" s="146"/>
      <c r="E86" s="146"/>
      <c r="F86" s="147"/>
      <c r="G86" s="165"/>
      <c r="H86" s="182"/>
      <c r="I86" s="183"/>
      <c r="J86" s="162"/>
      <c r="K86" s="185"/>
      <c r="L86" s="162"/>
      <c r="M86" s="162"/>
      <c r="N86" s="162"/>
      <c r="O86" s="162"/>
      <c r="P86" s="162"/>
      <c r="Q86" s="162"/>
    </row>
    <row r="87" spans="1:18" ht="12.75" x14ac:dyDescent="0.2">
      <c r="C87" s="14"/>
      <c r="D87" s="14"/>
      <c r="L87" s="14">
        <v>16.5</v>
      </c>
      <c r="M87" s="14">
        <v>22.5</v>
      </c>
      <c r="N87" s="14">
        <v>16.5</v>
      </c>
      <c r="O87" s="14">
        <v>21.5</v>
      </c>
      <c r="P87" s="14">
        <v>13</v>
      </c>
      <c r="Q87" s="14">
        <v>8</v>
      </c>
    </row>
    <row r="88" spans="1:18" ht="12.75" x14ac:dyDescent="0.2">
      <c r="C88" s="14"/>
      <c r="D88" s="14"/>
      <c r="L88" s="14">
        <f t="shared" ref="L88:Q88" si="15">L80/L87</f>
        <v>36</v>
      </c>
      <c r="M88" s="14">
        <f t="shared" si="15"/>
        <v>36</v>
      </c>
      <c r="N88" s="14">
        <f t="shared" si="15"/>
        <v>36</v>
      </c>
      <c r="O88" s="14">
        <f t="shared" si="15"/>
        <v>36</v>
      </c>
      <c r="P88" s="14">
        <f t="shared" si="15"/>
        <v>36</v>
      </c>
      <c r="Q88" s="14">
        <f t="shared" si="15"/>
        <v>36</v>
      </c>
    </row>
    <row r="89" spans="1:18" ht="12.75" x14ac:dyDescent="0.2">
      <c r="C89" s="14"/>
      <c r="D89" s="14"/>
    </row>
    <row r="90" spans="1:18" ht="12.75" x14ac:dyDescent="0.2">
      <c r="C90" s="14"/>
      <c r="D90" s="14"/>
    </row>
    <row r="91" spans="1:18" ht="13.5" customHeight="1" x14ac:dyDescent="0.2">
      <c r="C91" s="14"/>
      <c r="D91" s="14"/>
    </row>
    <row r="92" spans="1:18" ht="13.5" customHeight="1" x14ac:dyDescent="0.2">
      <c r="C92" s="14"/>
      <c r="D92" s="14"/>
    </row>
    <row r="93" spans="1:18" ht="13.5" customHeight="1" x14ac:dyDescent="0.2">
      <c r="C93" s="14"/>
      <c r="D93" s="14"/>
    </row>
    <row r="94" spans="1:18" ht="3.75" customHeight="1" x14ac:dyDescent="0.2">
      <c r="C94" s="14"/>
      <c r="D94" s="14"/>
    </row>
    <row r="95" spans="1:18" ht="13.5" customHeight="1" x14ac:dyDescent="0.2">
      <c r="C95" s="14"/>
      <c r="D95" s="14"/>
    </row>
    <row r="96" spans="1:18" ht="37.5" customHeight="1" x14ac:dyDescent="0.2">
      <c r="C96" s="14"/>
      <c r="D96" s="14"/>
    </row>
    <row r="97" spans="3:4" ht="3.75" customHeight="1" x14ac:dyDescent="0.2">
      <c r="C97" s="14"/>
      <c r="D97" s="14"/>
    </row>
    <row r="98" spans="3:4" ht="28.5" customHeight="1" x14ac:dyDescent="0.2"/>
    <row r="99" spans="3:4" ht="33" customHeight="1" x14ac:dyDescent="0.2"/>
    <row r="100" spans="3:4" ht="38.25" customHeight="1" x14ac:dyDescent="0.2"/>
    <row r="101" spans="3:4" ht="38.25" customHeight="1" x14ac:dyDescent="0.2"/>
    <row r="102" spans="3:4" ht="15.75" customHeight="1" x14ac:dyDescent="0.2"/>
    <row r="103" spans="3:4" ht="21.75" customHeight="1" x14ac:dyDescent="0.2"/>
    <row r="104" spans="3:4" ht="13.5" customHeight="1" x14ac:dyDescent="0.2"/>
    <row r="105" spans="3:4" ht="35.25" customHeight="1" x14ac:dyDescent="0.2"/>
    <row r="106" spans="3:4" ht="13.5" customHeight="1" x14ac:dyDescent="0.2"/>
    <row r="107" spans="3:4" ht="13.5" customHeight="1" x14ac:dyDescent="0.2"/>
    <row r="108" spans="3:4" ht="33" customHeight="1" x14ac:dyDescent="0.2"/>
    <row r="109" spans="3:4" ht="15" customHeight="1" x14ac:dyDescent="0.2"/>
    <row r="110" spans="3:4" ht="13.5" customHeight="1" x14ac:dyDescent="0.2"/>
    <row r="111" spans="3:4" ht="13.5" customHeight="1" x14ac:dyDescent="0.2"/>
    <row r="112" spans="3:4" ht="13.5" customHeight="1" x14ac:dyDescent="0.2"/>
    <row r="113" ht="13.5" customHeight="1" x14ac:dyDescent="0.2"/>
    <row r="114" ht="13.5" customHeight="1" x14ac:dyDescent="0.2"/>
  </sheetData>
  <mergeCells count="45">
    <mergeCell ref="O85:O86"/>
    <mergeCell ref="P85:P86"/>
    <mergeCell ref="L85:L86"/>
    <mergeCell ref="G4:J4"/>
    <mergeCell ref="K4:K6"/>
    <mergeCell ref="H85:I86"/>
    <mergeCell ref="K85:K86"/>
    <mergeCell ref="J85:J86"/>
    <mergeCell ref="G5:G6"/>
    <mergeCell ref="A1:Q1"/>
    <mergeCell ref="A2:A6"/>
    <mergeCell ref="B2:B6"/>
    <mergeCell ref="C2:D3"/>
    <mergeCell ref="L2:Q2"/>
    <mergeCell ref="P3:Q3"/>
    <mergeCell ref="L3:M3"/>
    <mergeCell ref="N3:O3"/>
    <mergeCell ref="M5:M6"/>
    <mergeCell ref="Q5:Q6"/>
    <mergeCell ref="H5:J5"/>
    <mergeCell ref="Q85:Q86"/>
    <mergeCell ref="G80:G86"/>
    <mergeCell ref="H80:I80"/>
    <mergeCell ref="N5:N6"/>
    <mergeCell ref="O5:O6"/>
    <mergeCell ref="P5:P6"/>
    <mergeCell ref="L5:L6"/>
    <mergeCell ref="M85:M86"/>
    <mergeCell ref="N85:N86"/>
    <mergeCell ref="A83:F83"/>
    <mergeCell ref="A84:F84"/>
    <mergeCell ref="A85:F85"/>
    <mergeCell ref="A82:F82"/>
    <mergeCell ref="A81:F81"/>
    <mergeCell ref="A80:F80"/>
    <mergeCell ref="E2:K3"/>
    <mergeCell ref="C4:C6"/>
    <mergeCell ref="D4:D6"/>
    <mergeCell ref="E4:E6"/>
    <mergeCell ref="F4:F6"/>
    <mergeCell ref="A86:F86"/>
    <mergeCell ref="H81:I81"/>
    <mergeCell ref="H82:I82"/>
    <mergeCell ref="H83:I83"/>
    <mergeCell ref="H84:I84"/>
  </mergeCells>
  <phoneticPr fontId="2" type="noConversion"/>
  <printOptions horizontalCentered="1"/>
  <pageMargins left="0.19685039370078741" right="0.19685039370078741" top="0.78740157480314965" bottom="0.39370078740157483" header="0.11811023622047245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Титульник</vt:lpstr>
      <vt:lpstr>План</vt:lpstr>
      <vt:lpstr>Start</vt:lpstr>
      <vt:lpstr>План!Заголовки_для_печати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</dc:creator>
  <cp:lastModifiedBy>Голованов</cp:lastModifiedBy>
  <cp:lastPrinted>2021-04-02T11:09:02Z</cp:lastPrinted>
  <dcterms:created xsi:type="dcterms:W3CDTF">2011-05-05T04:03:53Z</dcterms:created>
  <dcterms:modified xsi:type="dcterms:W3CDTF">2021-05-30T06:22:54Z</dcterms:modified>
</cp:coreProperties>
</file>