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2020-2021 уч.год\Учебные планы новые 2020\ЭКТ\"/>
    </mc:Choice>
  </mc:AlternateContent>
  <xr:revisionPtr revIDLastSave="0" documentId="13_ncr:1_{1FBFB291-30D5-41CF-ABA5-ECF71CF8780C}" xr6:coauthVersionLast="36" xr6:coauthVersionMax="36" xr10:uidLastSave="{00000000-0000-0000-0000-000000000000}"/>
  <bookViews>
    <workbookView xWindow="105" yWindow="105" windowWidth="10005" windowHeight="7005" tabRatio="750" activeTab="1" xr2:uid="{00000000-000D-0000-FFFF-FFFF00000000}"/>
  </bookViews>
  <sheets>
    <sheet name="Титул" sheetId="20" r:id="rId1"/>
    <sheet name="План" sheetId="18" r:id="rId2"/>
    <sheet name="Start" sheetId="11" state="hidden" r:id="rId3"/>
  </sheets>
  <definedNames>
    <definedName name="_xlnm.Print_Titles" localSheetId="1">План!$2:$6</definedName>
    <definedName name="_xlnm.Print_Area" localSheetId="1">План!$A$1:$U$94</definedName>
  </definedNames>
  <calcPr calcId="191029" refMode="R1C1"/>
</workbook>
</file>

<file path=xl/calcChain.xml><?xml version="1.0" encoding="utf-8"?>
<calcChain xmlns="http://schemas.openxmlformats.org/spreadsheetml/2006/main">
  <c r="L7" i="18" l="1"/>
  <c r="M7" i="18"/>
  <c r="L23" i="18"/>
  <c r="M23" i="18"/>
  <c r="L28" i="18"/>
  <c r="M28" i="18"/>
  <c r="L32" i="18"/>
  <c r="M32" i="18"/>
  <c r="L48" i="18"/>
  <c r="M48" i="18"/>
  <c r="L55" i="18"/>
  <c r="M55" i="18"/>
  <c r="L60" i="18"/>
  <c r="M60" i="18"/>
  <c r="L66" i="18"/>
  <c r="M66" i="18"/>
  <c r="M47" i="18" l="1"/>
  <c r="M31" i="18" s="1"/>
  <c r="M85" i="18" s="1"/>
  <c r="L47" i="18"/>
  <c r="L31" i="18" s="1"/>
  <c r="L85" i="18" s="1"/>
  <c r="V92" i="18"/>
  <c r="S96" i="18" l="1"/>
  <c r="G51" i="18"/>
  <c r="E51" i="18" s="1"/>
  <c r="G50" i="18"/>
  <c r="E50" i="18" s="1"/>
  <c r="E46" i="18"/>
  <c r="G38" i="18"/>
  <c r="G27" i="18" l="1"/>
  <c r="V93" i="18" l="1"/>
  <c r="G79" i="18"/>
  <c r="E79" i="18" s="1"/>
  <c r="G78" i="18"/>
  <c r="E78" i="18" s="1"/>
  <c r="G77" i="18"/>
  <c r="E77" i="18" s="1"/>
  <c r="G72" i="18"/>
  <c r="E72" i="18" s="1"/>
  <c r="G68" i="18"/>
  <c r="E68" i="18" s="1"/>
  <c r="E44" i="18" l="1"/>
  <c r="E45" i="18"/>
  <c r="F7" i="18"/>
  <c r="H7" i="18"/>
  <c r="I7" i="18"/>
  <c r="J7" i="18"/>
  <c r="G67" i="18" l="1"/>
  <c r="E67" i="18" s="1"/>
  <c r="K60" i="18"/>
  <c r="G61" i="18"/>
  <c r="E61" i="18" s="1"/>
  <c r="G56" i="18"/>
  <c r="E56" i="18" s="1"/>
  <c r="K48" i="18"/>
  <c r="C31" i="18"/>
  <c r="D31" i="18"/>
  <c r="K32" i="18"/>
  <c r="N32" i="18"/>
  <c r="O32" i="18"/>
  <c r="R32" i="18"/>
  <c r="U32" i="18"/>
  <c r="G43" i="18"/>
  <c r="E43" i="18" s="1"/>
  <c r="F60" i="18" l="1"/>
  <c r="G60" i="18"/>
  <c r="H60" i="18"/>
  <c r="I60" i="18"/>
  <c r="J60" i="18"/>
  <c r="N60" i="18"/>
  <c r="O60" i="18"/>
  <c r="P60" i="18"/>
  <c r="Q60" i="18"/>
  <c r="U60" i="18"/>
  <c r="N66" i="18"/>
  <c r="O66" i="18"/>
  <c r="R66" i="18"/>
  <c r="S66" i="18"/>
  <c r="T66" i="18"/>
  <c r="U66" i="18"/>
  <c r="Q66" i="18"/>
  <c r="J66" i="18"/>
  <c r="K55" i="18"/>
  <c r="F55" i="18"/>
  <c r="H55" i="18"/>
  <c r="I55" i="18"/>
  <c r="J55" i="18"/>
  <c r="N55" i="18"/>
  <c r="O55" i="18"/>
  <c r="P55" i="18"/>
  <c r="Q55" i="18"/>
  <c r="U55" i="18"/>
  <c r="N48" i="18"/>
  <c r="O48" i="18"/>
  <c r="G49" i="18"/>
  <c r="E49" i="18" s="1"/>
  <c r="G40" i="18"/>
  <c r="G37" i="18"/>
  <c r="E37" i="18" s="1"/>
  <c r="G33" i="18"/>
  <c r="G35" i="18"/>
  <c r="E35" i="18" s="1"/>
  <c r="G41" i="18"/>
  <c r="E41" i="18" s="1"/>
  <c r="G36" i="18"/>
  <c r="E36" i="18" s="1"/>
  <c r="G42" i="18"/>
  <c r="E42" i="18" s="1"/>
  <c r="G34" i="18"/>
  <c r="E34" i="18" s="1"/>
  <c r="G39" i="18"/>
  <c r="E39" i="18" s="1"/>
  <c r="E38" i="18"/>
  <c r="F28" i="18"/>
  <c r="H28" i="18"/>
  <c r="I28" i="18"/>
  <c r="J28" i="18"/>
  <c r="K28" i="18"/>
  <c r="N28" i="18"/>
  <c r="O28" i="18"/>
  <c r="P28" i="18"/>
  <c r="Q28" i="18"/>
  <c r="R28" i="18"/>
  <c r="S28" i="18"/>
  <c r="T28" i="18"/>
  <c r="U28" i="18"/>
  <c r="G30" i="18"/>
  <c r="E30" i="18" s="1"/>
  <c r="G29" i="18"/>
  <c r="E29" i="18" s="1"/>
  <c r="F23" i="18"/>
  <c r="H23" i="18"/>
  <c r="I23" i="18"/>
  <c r="J23" i="18"/>
  <c r="K23" i="18"/>
  <c r="N23" i="18"/>
  <c r="O23" i="18"/>
  <c r="Q23" i="18"/>
  <c r="R23" i="18"/>
  <c r="S23" i="18"/>
  <c r="T23" i="18"/>
  <c r="U23" i="18"/>
  <c r="P23" i="18"/>
  <c r="G25" i="18"/>
  <c r="E25" i="18" s="1"/>
  <c r="G26" i="18"/>
  <c r="E26" i="18" s="1"/>
  <c r="E27" i="18"/>
  <c r="G24" i="18"/>
  <c r="E24" i="18" s="1"/>
  <c r="G9" i="18"/>
  <c r="E9" i="18" s="1"/>
  <c r="G10" i="18"/>
  <c r="E10" i="18" s="1"/>
  <c r="G11" i="18"/>
  <c r="E11" i="18" s="1"/>
  <c r="G12" i="18"/>
  <c r="E12" i="18" s="1"/>
  <c r="G13" i="18"/>
  <c r="E13" i="18" s="1"/>
  <c r="G14" i="18"/>
  <c r="E14" i="18" s="1"/>
  <c r="G15" i="18"/>
  <c r="E15" i="18" s="1"/>
  <c r="G16" i="18"/>
  <c r="E16" i="18" s="1"/>
  <c r="G17" i="18"/>
  <c r="E17" i="18" s="1"/>
  <c r="G18" i="18"/>
  <c r="E18" i="18" s="1"/>
  <c r="G19" i="18"/>
  <c r="E19" i="18" s="1"/>
  <c r="G20" i="18"/>
  <c r="E20" i="18" s="1"/>
  <c r="G21" i="18"/>
  <c r="E21" i="18" s="1"/>
  <c r="G22" i="18"/>
  <c r="E22" i="18" s="1"/>
  <c r="G8" i="18"/>
  <c r="E8" i="18" s="1"/>
  <c r="F85" i="18" l="1"/>
  <c r="Q31" i="18"/>
  <c r="Q85" i="18" s="1"/>
  <c r="E7" i="18"/>
  <c r="G7" i="18"/>
  <c r="O47" i="18"/>
  <c r="O31" i="18" s="1"/>
  <c r="O85" i="18" s="1"/>
  <c r="J47" i="18"/>
  <c r="J31" i="18" s="1"/>
  <c r="J85" i="18" s="1"/>
  <c r="N47" i="18"/>
  <c r="N31" i="18" s="1"/>
  <c r="N85" i="18" s="1"/>
  <c r="E33" i="18"/>
  <c r="H31" i="18"/>
  <c r="I31" i="18"/>
  <c r="I85" i="18" s="1"/>
  <c r="P47" i="18"/>
  <c r="P31" i="18" s="1"/>
  <c r="P85" i="18" s="1"/>
  <c r="P88" i="18" s="1"/>
  <c r="P96" i="18" s="1"/>
  <c r="R31" i="18"/>
  <c r="R85" i="18" s="1"/>
  <c r="K31" i="18"/>
  <c r="K85" i="18" s="1"/>
  <c r="S31" i="18"/>
  <c r="S85" i="18" s="1"/>
  <c r="U31" i="18"/>
  <c r="U85" i="18" s="1"/>
  <c r="E23" i="18"/>
  <c r="G23" i="18"/>
  <c r="G28" i="18"/>
  <c r="E28" i="18"/>
  <c r="E40" i="18"/>
  <c r="H85" i="18" l="1"/>
  <c r="G31" i="18"/>
  <c r="G85" i="18" s="1"/>
  <c r="U96" i="18"/>
  <c r="E85" i="18"/>
  <c r="T31" i="18"/>
  <c r="T85" i="18" s="1"/>
  <c r="N88" i="18"/>
  <c r="N96" i="18"/>
  <c r="R88" i="18"/>
  <c r="R96" i="18" s="1"/>
  <c r="U88" i="18"/>
  <c r="O88" i="18"/>
  <c r="O96" i="18"/>
  <c r="Q88" i="18"/>
  <c r="Q96" i="18" s="1"/>
  <c r="T88" i="18" l="1"/>
  <c r="T96" i="18" s="1"/>
</calcChain>
</file>

<file path=xl/sharedStrings.xml><?xml version="1.0" encoding="utf-8"?>
<sst xmlns="http://schemas.openxmlformats.org/spreadsheetml/2006/main" count="463" uniqueCount="337">
  <si>
    <t>1</t>
  </si>
  <si>
    <t>2</t>
  </si>
  <si>
    <t>3</t>
  </si>
  <si>
    <t>0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</si>
  <si>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</si>
  <si>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</si>
  <si>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</si>
  <si>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</si>
  <si>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</si>
  <si>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</si>
  <si>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Информатика</t>
  </si>
  <si>
    <t>Физика</t>
  </si>
  <si>
    <t>ОО.10</t>
  </si>
  <si>
    <t>Химия</t>
  </si>
  <si>
    <t>ОО.11</t>
  </si>
  <si>
    <t>Обществознание (включая экономику и право)</t>
  </si>
  <si>
    <t>ОО.12</t>
  </si>
  <si>
    <t>Биология</t>
  </si>
  <si>
    <t>ОО.13</t>
  </si>
  <si>
    <t>География</t>
  </si>
  <si>
    <t>ОО.14</t>
  </si>
  <si>
    <t>Экология</t>
  </si>
  <si>
    <t>ОГСЭ</t>
  </si>
  <si>
    <t>Общий гуманитарный и социально-экономический цикл</t>
  </si>
  <si>
    <t>ОП</t>
  </si>
  <si>
    <t>33</t>
  </si>
  <si>
    <t>36</t>
  </si>
  <si>
    <t>45</t>
  </si>
  <si>
    <t>Индекс</t>
  </si>
  <si>
    <t>Формы промежуточной аттестации</t>
  </si>
  <si>
    <t>Экзамены</t>
  </si>
  <si>
    <t>Зачеты</t>
  </si>
  <si>
    <t>594</t>
  </si>
  <si>
    <t>ПДП</t>
  </si>
  <si>
    <t>Промежуточная аттестация</t>
  </si>
  <si>
    <t>УЧЕБНЫЙ ПЛАН</t>
  </si>
  <si>
    <t>ГБПОУ РМ "Саранский электромеханический колледж"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</si>
  <si>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</si>
  <si>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</si>
  <si>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</si>
  <si>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</si>
  <si>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уровень образования</t>
  </si>
  <si>
    <t>основное общее образование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</si>
  <si>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</si>
  <si>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</si>
  <si>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</si>
  <si>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</si>
  <si>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</si>
  <si>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</si>
  <si>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</si>
  <si>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</si>
  <si>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Очная</t>
  </si>
  <si>
    <t>Срок получения СПО по ППССЗ:</t>
  </si>
  <si>
    <t>3г 10м</t>
  </si>
  <si>
    <t>год начала подготовки по УП</t>
  </si>
  <si>
    <t>Приказ об утверждении ФГОС</t>
  </si>
  <si>
    <t xml:space="preserve">от </t>
  </si>
  <si>
    <t xml:space="preserve">     № </t>
  </si>
  <si>
    <t>-,Э</t>
  </si>
  <si>
    <t>-,ДЗ</t>
  </si>
  <si>
    <t>З,ДЗ</t>
  </si>
  <si>
    <t>Самостоятельная работа</t>
  </si>
  <si>
    <t>Государственная  (итоговая) аттестация</t>
  </si>
  <si>
    <t>ВСЕГО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</si>
  <si>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</si>
  <si>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</si>
  <si>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</si>
  <si>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</si>
  <si>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</si>
  <si>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дифф.зачетов, зачетов</t>
  </si>
  <si>
    <t>810</t>
  </si>
  <si>
    <t>Теоретическое обучение</t>
  </si>
  <si>
    <t>образовательной программы среднего профессионального образования</t>
  </si>
  <si>
    <t>техник</t>
  </si>
  <si>
    <t>Основы философии</t>
  </si>
  <si>
    <t>ЕН</t>
  </si>
  <si>
    <t>Математический и общий естественнонаучный цикл</t>
  </si>
  <si>
    <t>Математика</t>
  </si>
  <si>
    <t>Экологические основы природопользования</t>
  </si>
  <si>
    <t>П</t>
  </si>
  <si>
    <t>Профессиональный цикл</t>
  </si>
  <si>
    <t>Общепрофессиональные дисциплины</t>
  </si>
  <si>
    <t>Охрана труда</t>
  </si>
  <si>
    <t>ОП.10</t>
  </si>
  <si>
    <t>Безопасность жизнедеятельности</t>
  </si>
  <si>
    <t>ПМ</t>
  </si>
  <si>
    <t>Профессиональные модули</t>
  </si>
  <si>
    <t>Квалификационный экзамен</t>
  </si>
  <si>
    <t>По практике производственной и учебной</t>
  </si>
  <si>
    <t>Консультации</t>
  </si>
  <si>
    <t>Всего учебных занятий</t>
  </si>
  <si>
    <t>в т.ч. по учебным дисциплинам и МДК</t>
  </si>
  <si>
    <t>Лаб. и практ. занятий</t>
  </si>
  <si>
    <t>Распределение учебной нагрузки по курсам и семестрам (час. в семестр)</t>
  </si>
  <si>
    <t>ОО.15</t>
  </si>
  <si>
    <t>Астрономия</t>
  </si>
  <si>
    <t>56</t>
  </si>
  <si>
    <t>108</t>
  </si>
  <si>
    <t>Военная подготовка</t>
  </si>
  <si>
    <t>6 нед</t>
  </si>
  <si>
    <t>4 нед</t>
  </si>
  <si>
    <t>Директор ГБПОУ РМ "Саранский электромеханический колледж"</t>
  </si>
  <si>
    <t>по программе базовой подготовки</t>
  </si>
  <si>
    <t>ЭК</t>
  </si>
  <si>
    <t>Информационные технологии в профессиональной деятельности</t>
  </si>
  <si>
    <t>3 нед</t>
  </si>
  <si>
    <t>1 нед</t>
  </si>
  <si>
    <t>ОП.02</t>
  </si>
  <si>
    <t>ОП.01</t>
  </si>
  <si>
    <t>ОП.03</t>
  </si>
  <si>
    <t>ОП.04</t>
  </si>
  <si>
    <t>ОП.05</t>
  </si>
  <si>
    <t>ОП.06</t>
  </si>
  <si>
    <t>ОП.07</t>
  </si>
  <si>
    <t>ОП.08</t>
  </si>
  <si>
    <t>ОП.09</t>
  </si>
  <si>
    <t>МДК.01.01</t>
  </si>
  <si>
    <t>ПМ.01</t>
  </si>
  <si>
    <t>ПМ.02</t>
  </si>
  <si>
    <t>МДК.02.01</t>
  </si>
  <si>
    <t>ПМ.03</t>
  </si>
  <si>
    <t>МДК.03.01</t>
  </si>
  <si>
    <t>ОП.11</t>
  </si>
  <si>
    <t>Проверка</t>
  </si>
  <si>
    <t>О</t>
  </si>
  <si>
    <t>Общеобразовательный цикл</t>
  </si>
  <si>
    <t>ОО.01</t>
  </si>
  <si>
    <t>ОО.02</t>
  </si>
  <si>
    <t>ОО.03</t>
  </si>
  <si>
    <t>ОО.04</t>
  </si>
  <si>
    <t>ОО.05</t>
  </si>
  <si>
    <t>ОО.06</t>
  </si>
  <si>
    <t>ОО.07</t>
  </si>
  <si>
    <t>ОО.08</t>
  </si>
  <si>
    <t>ОО.09</t>
  </si>
  <si>
    <t>ОГСЭ.01</t>
  </si>
  <si>
    <t>ОГСЭ.02</t>
  </si>
  <si>
    <t>ОГСЭ.03</t>
  </si>
  <si>
    <t>ОГСЭ.04</t>
  </si>
  <si>
    <t>ЕН.01</t>
  </si>
  <si>
    <t>ЕН.02</t>
  </si>
  <si>
    <t>Наименование циклов, 
дисциплин, профессиональных модулей, МДК, практик</t>
  </si>
  <si>
    <t>ДЗ</t>
  </si>
  <si>
    <t>Э</t>
  </si>
  <si>
    <t>34/10</t>
  </si>
  <si>
    <t>66/16</t>
  </si>
  <si>
    <t>34/8</t>
  </si>
  <si>
    <t>87/16</t>
  </si>
  <si>
    <t>44/14</t>
  </si>
  <si>
    <t>-,-,-,-,-,ДЗ</t>
  </si>
  <si>
    <t>З,З,З,З,З,ДЗ</t>
  </si>
  <si>
    <t>З</t>
  </si>
  <si>
    <t>ОП.12</t>
  </si>
  <si>
    <t>ОП.13</t>
  </si>
  <si>
    <t>Формирование ключевых компетенций цифровой экономики</t>
  </si>
  <si>
    <t>26</t>
  </si>
  <si>
    <t>10</t>
  </si>
  <si>
    <t>16</t>
  </si>
  <si>
    <t>Учебная практика</t>
  </si>
  <si>
    <t>ПП.01</t>
  </si>
  <si>
    <t>УП.01</t>
  </si>
  <si>
    <t>ЭК.01</t>
  </si>
  <si>
    <t>84</t>
  </si>
  <si>
    <t>2 нед</t>
  </si>
  <si>
    <t>60</t>
  </si>
  <si>
    <t>УП.02</t>
  </si>
  <si>
    <t xml:space="preserve">Учебная практика </t>
  </si>
  <si>
    <t>ПП.02</t>
  </si>
  <si>
    <t>ЭК.02</t>
  </si>
  <si>
    <t>Курс. работ (проектов)</t>
  </si>
  <si>
    <t>ПП.03</t>
  </si>
  <si>
    <t>ЭК.03</t>
  </si>
  <si>
    <t>ПМ.04</t>
  </si>
  <si>
    <t>МДК.04.01</t>
  </si>
  <si>
    <t>УП.04</t>
  </si>
  <si>
    <t>ЭК.04</t>
  </si>
  <si>
    <t>МДК.04.02</t>
  </si>
  <si>
    <t>Выполнение работ по профессии рабочего 21299 Делопроизводитель</t>
  </si>
  <si>
    <t>80</t>
  </si>
  <si>
    <t>116</t>
  </si>
  <si>
    <t>ПМ.05</t>
  </si>
  <si>
    <t>МДК.05.01</t>
  </si>
  <si>
    <t>ЭК.05</t>
  </si>
  <si>
    <t>УП.05</t>
  </si>
  <si>
    <t>ПП.05</t>
  </si>
  <si>
    <t>72</t>
  </si>
  <si>
    <t>88</t>
  </si>
  <si>
    <t>Промежуточная аттестация (нед.)</t>
  </si>
  <si>
    <t>ГИА</t>
  </si>
  <si>
    <t>Государственная итоговая аттестация</t>
  </si>
  <si>
    <t>ПМ.06</t>
  </si>
  <si>
    <t>МДК.06.01</t>
  </si>
  <si>
    <t>МДК.06.02</t>
  </si>
  <si>
    <t>МДК.06.03</t>
  </si>
  <si>
    <t>ЭК.06</t>
  </si>
  <si>
    <t>50</t>
  </si>
  <si>
    <t>114</t>
  </si>
  <si>
    <t>I курс</t>
  </si>
  <si>
    <t>II курс</t>
  </si>
  <si>
    <t>III курс</t>
  </si>
  <si>
    <t>IV курс</t>
  </si>
  <si>
    <t xml:space="preserve">1 сем. </t>
  </si>
  <si>
    <t xml:space="preserve">2 сем. </t>
  </si>
  <si>
    <t xml:space="preserve">3 сем. </t>
  </si>
  <si>
    <t xml:space="preserve">4 сем. </t>
  </si>
  <si>
    <t xml:space="preserve">5 сем. </t>
  </si>
  <si>
    <t xml:space="preserve">6 сем.    </t>
  </si>
  <si>
    <t xml:space="preserve">7 сем. </t>
  </si>
  <si>
    <t xml:space="preserve">8 сем.    </t>
  </si>
  <si>
    <t>16,5 нед.</t>
  </si>
  <si>
    <t>22,5 нед.</t>
  </si>
  <si>
    <t>11 нед.</t>
  </si>
  <si>
    <t>Учебная нагрузка обучающихся (час.)</t>
  </si>
  <si>
    <t>4</t>
  </si>
  <si>
    <t>13.02.08</t>
  </si>
  <si>
    <t>18 нед.</t>
  </si>
  <si>
    <t>14 нед.</t>
  </si>
  <si>
    <t>10 нед.</t>
  </si>
  <si>
    <t>Инженерная графика</t>
  </si>
  <si>
    <t>Электротехника и электроника</t>
  </si>
  <si>
    <t>Метрология, стандартизация и сертификация</t>
  </si>
  <si>
    <t>Техническая  механика</t>
  </si>
  <si>
    <t>Материаловедение</t>
  </si>
  <si>
    <t>Основы экономики</t>
  </si>
  <si>
    <t>Правовые основы профессиональной деятельности</t>
  </si>
  <si>
    <t>Эргономика</t>
  </si>
  <si>
    <t>Химия диэлектриков</t>
  </si>
  <si>
    <t>Детали машин и механизмов кабельного оборудования</t>
  </si>
  <si>
    <t>ОП.14</t>
  </si>
  <si>
    <t>90</t>
  </si>
  <si>
    <t>28</t>
  </si>
  <si>
    <t>40</t>
  </si>
  <si>
    <t>18</t>
  </si>
  <si>
    <t>58/20</t>
  </si>
  <si>
    <t>78/24</t>
  </si>
  <si>
    <t>46/6</t>
  </si>
  <si>
    <t>44/4</t>
  </si>
  <si>
    <t>30/8</t>
  </si>
  <si>
    <t>54/20</t>
  </si>
  <si>
    <t>220</t>
  </si>
  <si>
    <t>Ведение технологических процессов производства электроизоляционной, кабельной и конденсаторной техники</t>
  </si>
  <si>
    <t xml:space="preserve">Теоретические основы  процесса изготовления электроизоляционной, кабельной и конденсаторной техники </t>
  </si>
  <si>
    <t>МДК.01.02</t>
  </si>
  <si>
    <t>МДК.01.03</t>
  </si>
  <si>
    <t>Основы проектирования кабелей и проводов</t>
  </si>
  <si>
    <t>Технологические процессы производства кабельной и конденсаторной продукции</t>
  </si>
  <si>
    <t>-,КП,ДЗ</t>
  </si>
  <si>
    <t>116/42</t>
  </si>
  <si>
    <t>88/40</t>
  </si>
  <si>
    <t>66/6</t>
  </si>
  <si>
    <t>108/60</t>
  </si>
  <si>
    <t>72/28</t>
  </si>
  <si>
    <t>70/24/30</t>
  </si>
  <si>
    <t>90/30</t>
  </si>
  <si>
    <t>Обслуживание эксплуатируемого оборудования</t>
  </si>
  <si>
    <t>Оборудование производства  кабельной и конденсаторной продукции</t>
  </si>
  <si>
    <t>295</t>
  </si>
  <si>
    <t>610</t>
  </si>
  <si>
    <t>350</t>
  </si>
  <si>
    <t>230</t>
  </si>
  <si>
    <t>154</t>
  </si>
  <si>
    <t>180</t>
  </si>
  <si>
    <t>70</t>
  </si>
  <si>
    <t>30</t>
  </si>
  <si>
    <t>1193</t>
  </si>
  <si>
    <t>312</t>
  </si>
  <si>
    <t>Участие в испытаниях кабельной и конденсаторной техники</t>
  </si>
  <si>
    <t>Испытания кабелей и проводов</t>
  </si>
  <si>
    <t>72/32</t>
  </si>
  <si>
    <t>70/50</t>
  </si>
  <si>
    <t>283</t>
  </si>
  <si>
    <t>Организация деятельности коллектива исполнителей</t>
  </si>
  <si>
    <t>Планирование и организация работы структурного подразделения</t>
  </si>
  <si>
    <t>Выполнение работ по профессии 12944 Контролер в производстве электроизоляционных материалов</t>
  </si>
  <si>
    <t>Выполнение работ по одной или нескольким профессия рабочих, должностям служащих</t>
  </si>
  <si>
    <t>252</t>
  </si>
  <si>
    <t>164</t>
  </si>
  <si>
    <t>Ведение технологических процессов производства  волоконно-оптических кабелей</t>
  </si>
  <si>
    <t>Технологические процессы производства волоконно-оптических кабелей</t>
  </si>
  <si>
    <t>Проектирование волоконно-оптических кабелей</t>
  </si>
  <si>
    <t>Оборудование производства волоконно-оптических кабелей</t>
  </si>
  <si>
    <t>80/30</t>
  </si>
  <si>
    <t>469</t>
  </si>
  <si>
    <t>155</t>
  </si>
  <si>
    <t>314</t>
  </si>
  <si>
    <t>196</t>
  </si>
  <si>
    <t>118</t>
  </si>
  <si>
    <t>84/30</t>
  </si>
  <si>
    <t>828</t>
  </si>
  <si>
    <t>280</t>
  </si>
  <si>
    <t>242</t>
  </si>
  <si>
    <t>224</t>
  </si>
  <si>
    <t>320</t>
  </si>
  <si>
    <t>486</t>
  </si>
  <si>
    <t>192</t>
  </si>
  <si>
    <t>52</t>
  </si>
  <si>
    <t>5</t>
  </si>
  <si>
    <t>104</t>
  </si>
  <si>
    <t>44</t>
  </si>
  <si>
    <t>2935</t>
  </si>
  <si>
    <t>436</t>
  </si>
  <si>
    <t>685</t>
  </si>
  <si>
    <t>1422</t>
  </si>
  <si>
    <t>744</t>
  </si>
  <si>
    <t>648</t>
  </si>
  <si>
    <t>356</t>
  </si>
  <si>
    <t>14</t>
  </si>
  <si>
    <r>
      <rPr>
        <b/>
        <sz val="10"/>
        <color indexed="8"/>
        <rFont val="Times New Roman"/>
        <family val="1"/>
        <charset val="204"/>
      </rPr>
      <t>1. Программа обучения по специальности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1.1 Выполнение дипломной работы с 18.05 по 14.06 ( всего 4 нед.)</t>
    </r>
  </si>
  <si>
    <t>9</t>
  </si>
  <si>
    <t>6</t>
  </si>
  <si>
    <t>УТВЕРЖДАЮ</t>
  </si>
  <si>
    <t>СОГЛАСОВАНО</t>
  </si>
  <si>
    <t>Заместитель Министра образования                           Республики Мордовия</t>
  </si>
  <si>
    <t>_______________________________С. И. Соболев</t>
  </si>
  <si>
    <t>_______________________ С. А. Махалов</t>
  </si>
  <si>
    <t>МИНИСТЕРСТВО ОБРАЗОВАНИЯ РЕСПУБЛИКИ МОРДОВИЯ</t>
  </si>
  <si>
    <t>профиль получаемого профессионального образования</t>
  </si>
  <si>
    <t>технический</t>
  </si>
  <si>
    <t>при реализации программы среднего общего образования</t>
  </si>
  <si>
    <t>3. План учебного процесса</t>
  </si>
  <si>
    <t>ЭЛЕКТРОИЗОЛЯЦИОННАЯ, КАБЕЛЬНАЯ И КОНДЕНСАТОРНАЯ ТЕХНИКА</t>
  </si>
  <si>
    <t>550</t>
  </si>
  <si>
    <t>1235</t>
  </si>
  <si>
    <t>1696</t>
  </si>
  <si>
    <t>1146</t>
  </si>
  <si>
    <t>346</t>
  </si>
  <si>
    <t>246</t>
  </si>
  <si>
    <r>
      <rPr>
        <b/>
        <sz val="10"/>
        <color indexed="8"/>
        <rFont val="Times New Roman"/>
        <family val="1"/>
        <charset val="204"/>
      </rPr>
      <t>Консультации</t>
    </r>
    <r>
      <rPr>
        <sz val="10"/>
        <color indexed="8"/>
        <rFont val="Times New Roman"/>
        <family val="1"/>
        <charset val="204"/>
      </rPr>
      <t xml:space="preserve"> на учебную группу по  4 часа на 1 чел в год</t>
    </r>
  </si>
  <si>
    <t>Защита дипломного проекта (работы)  с 15.06. по 28.06 (всего 2 нед.)</t>
  </si>
  <si>
    <t>710</t>
  </si>
  <si>
    <t>82/20</t>
  </si>
  <si>
    <t>52/12</t>
  </si>
  <si>
    <t>Производственная практика (по профилю специальности)</t>
  </si>
  <si>
    <t xml:space="preserve"> Производственная практика (преддипломная)</t>
  </si>
  <si>
    <t xml:space="preserve">Самостоятельная работа </t>
  </si>
  <si>
    <t>Максимальная учебная нагрузка</t>
  </si>
  <si>
    <t>Обязательная учебная нагрузка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</si>
</sst>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30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0" fillId="0" borderId="0" xfId="0" applyFill="1"/>
    <xf numFmtId="49" fontId="0" fillId="0" borderId="0" xfId="0" applyNumberFormat="1" applyFill="1"/>
    <xf numFmtId="0" fontId="12" fillId="0" borderId="0" xfId="0" applyFont="1" applyFill="1"/>
    <xf numFmtId="0" fontId="0" fillId="3" borderId="0" xfId="0" applyFill="1"/>
    <xf numFmtId="0" fontId="10" fillId="3" borderId="0" xfId="0" applyFont="1" applyFill="1"/>
    <xf numFmtId="0" fontId="0" fillId="4" borderId="0" xfId="0" applyFill="1"/>
    <xf numFmtId="0" fontId="0" fillId="5" borderId="0" xfId="0" applyFill="1"/>
    <xf numFmtId="0" fontId="10" fillId="5" borderId="0" xfId="0" applyFont="1" applyFill="1"/>
    <xf numFmtId="0" fontId="13" fillId="5" borderId="0" xfId="0" applyFont="1" applyFill="1"/>
    <xf numFmtId="0" fontId="2" fillId="5" borderId="0" xfId="0" applyFont="1" applyFill="1"/>
    <xf numFmtId="0" fontId="2" fillId="0" borderId="0" xfId="0" applyFont="1" applyFill="1"/>
    <xf numFmtId="0" fontId="14" fillId="5" borderId="0" xfId="0" applyFont="1" applyFill="1"/>
    <xf numFmtId="0" fontId="15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/>
    <xf numFmtId="49" fontId="18" fillId="0" borderId="1" xfId="0" applyNumberFormat="1" applyFont="1" applyFill="1" applyBorder="1"/>
    <xf numFmtId="0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" xfId="0" applyNumberFormat="1" applyFont="1" applyFill="1" applyBorder="1"/>
    <xf numFmtId="0" fontId="18" fillId="0" borderId="3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9" fillId="0" borderId="4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20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 applyProtection="1">
      <alignment horizontal="center" vertical="center"/>
      <protection locked="0"/>
    </xf>
    <xf numFmtId="1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1" xfId="0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5" borderId="1" xfId="0" applyNumberFormat="1" applyFont="1" applyFill="1" applyBorder="1" applyAlignment="1" applyProtection="1">
      <alignment horizontal="center" vertical="center"/>
      <protection locked="0"/>
    </xf>
    <xf numFmtId="1" fontId="19" fillId="5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vertical="center"/>
    </xf>
    <xf numFmtId="0" fontId="18" fillId="5" borderId="7" xfId="0" applyNumberFormat="1" applyFont="1" applyFill="1" applyBorder="1" applyAlignment="1">
      <alignment vertical="center"/>
    </xf>
    <xf numFmtId="164" fontId="18" fillId="5" borderId="1" xfId="1" applyFont="1" applyFill="1" applyBorder="1" applyAlignment="1">
      <alignment vertical="center"/>
    </xf>
    <xf numFmtId="49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/>
    <xf numFmtId="49" fontId="18" fillId="5" borderId="1" xfId="0" applyNumberFormat="1" applyFont="1" applyFill="1" applyBorder="1"/>
    <xf numFmtId="1" fontId="18" fillId="5" borderId="1" xfId="0" applyNumberFormat="1" applyFont="1" applyFill="1" applyBorder="1" applyAlignment="1">
      <alignment horizontal="center"/>
    </xf>
    <xf numFmtId="0" fontId="18" fillId="0" borderId="0" xfId="0" applyFont="1" applyFill="1"/>
    <xf numFmtId="1" fontId="18" fillId="0" borderId="1" xfId="0" applyNumberFormat="1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3" xfId="0" applyNumberFormat="1" applyFont="1" applyFill="1" applyBorder="1" applyAlignment="1" applyProtection="1">
      <alignment horizontal="left" vertical="center"/>
      <protection locked="0"/>
    </xf>
    <xf numFmtId="0" fontId="17" fillId="4" borderId="5" xfId="0" applyNumberFormat="1" applyFont="1" applyFill="1" applyBorder="1" applyAlignment="1" applyProtection="1">
      <alignment horizontal="center" vertical="center"/>
      <protection locked="0"/>
    </xf>
    <xf numFmtId="49" fontId="17" fillId="4" borderId="6" xfId="0" applyNumberFormat="1" applyFont="1" applyFill="1" applyBorder="1" applyAlignment="1">
      <alignment horizontal="center" vertical="center" wrapText="1"/>
    </xf>
    <xf numFmtId="0" fontId="17" fillId="4" borderId="6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6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18" fillId="5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9" fillId="5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" fontId="19" fillId="5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 applyProtection="1">
      <alignment vertical="center"/>
      <protection locked="0"/>
    </xf>
    <xf numFmtId="0" fontId="18" fillId="5" borderId="7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1" fillId="5" borderId="1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wrapText="1"/>
    </xf>
    <xf numFmtId="0" fontId="17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top"/>
      <protection locked="0"/>
    </xf>
    <xf numFmtId="49" fontId="17" fillId="4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5" fillId="2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29" fillId="2" borderId="2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center" vertical="center" wrapText="1"/>
    </xf>
    <xf numFmtId="49" fontId="18" fillId="5" borderId="8" xfId="0" applyNumberFormat="1" applyFont="1" applyFill="1" applyBorder="1" applyAlignment="1">
      <alignment horizontal="left" vertical="center" wrapText="1"/>
    </xf>
    <xf numFmtId="49" fontId="18" fillId="5" borderId="9" xfId="0" applyNumberFormat="1" applyFont="1" applyFill="1" applyBorder="1" applyAlignment="1">
      <alignment horizontal="left" vertical="center" wrapText="1"/>
    </xf>
    <xf numFmtId="49" fontId="18" fillId="5" borderId="7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textRotation="90"/>
    </xf>
    <xf numFmtId="0" fontId="18" fillId="5" borderId="8" xfId="0" applyNumberFormat="1" applyFont="1" applyFill="1" applyBorder="1" applyAlignment="1">
      <alignment horizontal="left" vertical="center" wrapText="1"/>
    </xf>
    <xf numFmtId="0" fontId="18" fillId="5" borderId="9" xfId="0" applyNumberFormat="1" applyFont="1" applyFill="1" applyBorder="1" applyAlignment="1">
      <alignment horizontal="left" vertical="center" wrapText="1"/>
    </xf>
    <xf numFmtId="0" fontId="18" fillId="5" borderId="7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5" borderId="8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17" fillId="5" borderId="8" xfId="0" applyNumberFormat="1" applyFont="1" applyFill="1" applyBorder="1" applyAlignment="1">
      <alignment horizontal="left" vertical="center"/>
    </xf>
    <xf numFmtId="0" fontId="17" fillId="5" borderId="9" xfId="0" applyNumberFormat="1" applyFont="1" applyFill="1" applyBorder="1" applyAlignment="1">
      <alignment horizontal="left" vertical="center"/>
    </xf>
    <xf numFmtId="0" fontId="17" fillId="5" borderId="7" xfId="0" applyNumberFormat="1" applyFont="1" applyFill="1" applyBorder="1" applyAlignment="1">
      <alignment horizontal="left" vertical="center"/>
    </xf>
    <xf numFmtId="0" fontId="16" fillId="0" borderId="3" xfId="2" applyFont="1" applyFill="1" applyBorder="1" applyAlignment="1" applyProtection="1">
      <alignment horizontal="center" vertical="center" wrapText="1"/>
      <protection locked="0"/>
    </xf>
    <xf numFmtId="0" fontId="16" fillId="0" borderId="4" xfId="2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7" xfId="0" applyNumberFormat="1" applyFont="1" applyFill="1" applyBorder="1" applyAlignment="1" applyProtection="1">
      <alignment horizontal="left" vertical="center"/>
      <protection locked="0"/>
    </xf>
    <xf numFmtId="0" fontId="18" fillId="0" borderId="17" xfId="0" applyFont="1" applyBorder="1" applyAlignment="1">
      <alignment wrapText="1"/>
    </xf>
    <xf numFmtId="49" fontId="18" fillId="5" borderId="17" xfId="0" applyNumberFormat="1" applyFont="1" applyFill="1" applyBorder="1" applyAlignment="1">
      <alignment horizontal="center" vertical="center"/>
    </xf>
    <xf numFmtId="49" fontId="19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9" fillId="5" borderId="17" xfId="0" applyNumberFormat="1" applyFont="1" applyFill="1" applyBorder="1" applyAlignment="1" applyProtection="1">
      <alignment horizontal="center" vertical="center"/>
      <protection locked="0"/>
    </xf>
    <xf numFmtId="49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Денежный" xfId="1" builtinId="4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AV32"/>
  <sheetViews>
    <sheetView showGridLines="0" view="pageBreakPreview" workbookViewId="0">
      <selection activeCell="U16" sqref="U16"/>
    </sheetView>
  </sheetViews>
  <sheetFormatPr defaultColWidth="14.6640625" defaultRowHeight="13.5" customHeight="1" x14ac:dyDescent="0.15"/>
  <cols>
    <col min="1" max="3" width="3.33203125" customWidth="1"/>
    <col min="4" max="4" width="17.1640625" customWidth="1"/>
    <col min="5" max="12" width="3.33203125" customWidth="1"/>
    <col min="13" max="13" width="5" customWidth="1"/>
    <col min="14" max="48" width="3.33203125" customWidth="1"/>
  </cols>
  <sheetData>
    <row r="1" spans="1:48" ht="13.5" customHeight="1" x14ac:dyDescent="0.15">
      <c r="G1" s="107" t="s">
        <v>315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48" ht="21" customHeight="1" x14ac:dyDescent="0.15">
      <c r="A2" s="114" t="s">
        <v>311</v>
      </c>
      <c r="B2" s="114"/>
      <c r="C2" s="114"/>
      <c r="D2" s="114"/>
      <c r="E2" s="114"/>
      <c r="F2" s="114"/>
      <c r="G2" s="114"/>
      <c r="H2" s="114"/>
      <c r="I2" s="94"/>
      <c r="J2" s="94"/>
      <c r="K2" s="94"/>
      <c r="L2" s="94"/>
      <c r="M2" s="94"/>
      <c r="N2" s="94"/>
      <c r="AF2" s="109" t="s">
        <v>310</v>
      </c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</row>
    <row r="3" spans="1:48" ht="31.5" customHeight="1" x14ac:dyDescent="0.15">
      <c r="A3" s="113" t="s">
        <v>312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AF3" s="111" t="s">
        <v>101</v>
      </c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</row>
    <row r="4" spans="1:48" ht="17.25" customHeight="1" x14ac:dyDescent="0.15">
      <c r="A4" s="115" t="s">
        <v>313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AF4" s="112" t="s">
        <v>314</v>
      </c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</row>
    <row r="5" spans="1:48" ht="13.5" customHeight="1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</row>
    <row r="6" spans="1:48" ht="11.25" customHeight="1" x14ac:dyDescent="0.15">
      <c r="A6" s="2"/>
      <c r="B6" s="2"/>
      <c r="C6" s="2"/>
      <c r="D6" s="2"/>
      <c r="E6" s="2"/>
      <c r="F6" s="2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</row>
    <row r="7" spans="1:48" ht="11.25" customHeight="1" x14ac:dyDescent="0.15">
      <c r="D7" s="2"/>
      <c r="E7" s="2"/>
      <c r="F7" s="2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</row>
    <row r="8" spans="1:48" ht="14.25" customHeight="1" x14ac:dyDescent="0.15">
      <c r="D8" s="2"/>
      <c r="E8" s="2"/>
      <c r="F8" s="2"/>
    </row>
    <row r="9" spans="1:48" ht="38.25" customHeight="1" x14ac:dyDescent="0.15">
      <c r="A9" s="117" t="s">
        <v>35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</row>
    <row r="10" spans="1:48" ht="13.5" customHeight="1" x14ac:dyDescent="0.15">
      <c r="A10" s="118" t="s">
        <v>72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</row>
    <row r="11" spans="1:48" ht="17.25" customHeight="1" x14ac:dyDescent="0.2">
      <c r="A11" s="121" t="s">
        <v>36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</row>
    <row r="12" spans="1:48" ht="18.75" customHeight="1" x14ac:dyDescent="0.15">
      <c r="A12" s="122" t="s">
        <v>37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</row>
    <row r="13" spans="1:48" ht="26.25" customHeight="1" x14ac:dyDescent="0.15">
      <c r="A13" s="123" t="s">
        <v>38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</row>
    <row r="14" spans="1:48" ht="17.25" customHeight="1" x14ac:dyDescent="0.15">
      <c r="A14" s="124" t="s">
        <v>214</v>
      </c>
      <c r="B14" s="124"/>
      <c r="C14" s="124"/>
      <c r="D14" s="124"/>
      <c r="E14" s="124"/>
      <c r="F14" s="2"/>
      <c r="G14" s="119" t="s">
        <v>320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ht="19.5" customHeight="1" x14ac:dyDescent="0.15">
      <c r="A15" s="101" t="s">
        <v>39</v>
      </c>
      <c r="B15" s="101"/>
      <c r="C15" s="101"/>
      <c r="D15" s="101"/>
      <c r="E15" s="101"/>
      <c r="F15" s="101"/>
      <c r="G15" s="101" t="s">
        <v>40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"/>
    </row>
    <row r="16" spans="1:48" ht="19.5" customHeight="1" x14ac:dyDescent="0.15">
      <c r="A16" s="102" t="s">
        <v>102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AV16" s="1"/>
    </row>
    <row r="17" spans="1:48" ht="18" customHeight="1" x14ac:dyDescent="0.15">
      <c r="A17" s="102" t="s">
        <v>41</v>
      </c>
      <c r="B17" s="102"/>
      <c r="C17" s="102"/>
      <c r="D17" s="102"/>
      <c r="E17" s="103" t="s">
        <v>42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</row>
    <row r="18" spans="1:48" ht="13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3"/>
      <c r="AL18" s="2"/>
      <c r="AM18" s="2"/>
      <c r="AN18" s="2"/>
      <c r="AO18" s="2"/>
      <c r="AP18" s="2"/>
      <c r="AQ18" s="2"/>
      <c r="AR18" s="1"/>
      <c r="AS18" s="1"/>
      <c r="AT18" s="2"/>
      <c r="AU18" s="1"/>
      <c r="AV18" s="1"/>
    </row>
    <row r="19" spans="1:48" ht="15" customHeight="1" x14ac:dyDescent="0.15">
      <c r="A19" s="106" t="s">
        <v>43</v>
      </c>
      <c r="B19" s="106"/>
      <c r="C19" s="106"/>
      <c r="D19" s="106"/>
      <c r="E19" s="106"/>
      <c r="F19" s="106"/>
      <c r="G19" s="105" t="s">
        <v>73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</row>
    <row r="20" spans="1:48" ht="13.5" hidden="1" customHeight="1" x14ac:dyDescent="0.15">
      <c r="A20" s="4"/>
      <c r="G20" s="105" t="s">
        <v>44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</row>
    <row r="21" spans="1:48" ht="13.5" hidden="1" customHeight="1" x14ac:dyDescent="0.15">
      <c r="A21" s="4"/>
      <c r="G21" s="105" t="s">
        <v>45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</row>
    <row r="22" spans="1:48" ht="13.5" hidden="1" customHeight="1" x14ac:dyDescent="0.15">
      <c r="A22" s="4"/>
      <c r="G22" s="105" t="s">
        <v>46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</row>
    <row r="23" spans="1:48" ht="13.5" hidden="1" customHeight="1" x14ac:dyDescent="0.15">
      <c r="A23" s="4"/>
      <c r="G23" s="105" t="s">
        <v>47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</row>
    <row r="24" spans="1:48" ht="13.5" hidden="1" customHeight="1" x14ac:dyDescent="0.15">
      <c r="A24" s="4"/>
      <c r="G24" s="105" t="s">
        <v>48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</row>
    <row r="25" spans="1:48" ht="13.5" hidden="1" customHeight="1" x14ac:dyDescent="0.15">
      <c r="A25" s="4"/>
      <c r="G25" s="105" t="s">
        <v>49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</row>
    <row r="26" spans="1:48" ht="13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"/>
      <c r="AS26" s="1"/>
      <c r="AT26" s="2"/>
      <c r="AU26" s="1"/>
      <c r="AV26" s="1"/>
    </row>
    <row r="27" spans="1:48" ht="17.25" customHeight="1" x14ac:dyDescent="0.15">
      <c r="A27" s="102" t="s">
        <v>50</v>
      </c>
      <c r="B27" s="102"/>
      <c r="C27" s="102"/>
      <c r="D27" s="102"/>
      <c r="E27" s="102"/>
      <c r="F27" s="102"/>
      <c r="G27" s="104" t="s">
        <v>51</v>
      </c>
      <c r="H27" s="104"/>
      <c r="I27" s="104"/>
      <c r="J27" s="104"/>
      <c r="K27" s="104"/>
      <c r="L27" s="104"/>
      <c r="M27" s="104"/>
      <c r="N27" s="104"/>
      <c r="O27" s="2"/>
      <c r="P27" s="102" t="s">
        <v>52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4" t="s">
        <v>53</v>
      </c>
      <c r="AD27" s="104"/>
      <c r="AE27" s="104"/>
      <c r="AF27" s="104"/>
      <c r="AG27" s="104"/>
      <c r="AH27" s="2"/>
      <c r="AI27" s="102" t="s">
        <v>54</v>
      </c>
      <c r="AJ27" s="102"/>
      <c r="AK27" s="102"/>
      <c r="AL27" s="102"/>
      <c r="AM27" s="102"/>
      <c r="AN27" s="102"/>
      <c r="AO27" s="102"/>
      <c r="AP27" s="102"/>
      <c r="AQ27" s="102"/>
      <c r="AR27" s="102"/>
      <c r="AS27" s="104">
        <v>2020</v>
      </c>
      <c r="AT27" s="104"/>
      <c r="AU27" s="104"/>
      <c r="AV27" s="104"/>
    </row>
    <row r="28" spans="1:48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"/>
      <c r="AS28" s="1"/>
      <c r="AT28" s="2"/>
      <c r="AU28" s="1"/>
      <c r="AV28" s="1"/>
    </row>
    <row r="29" spans="1:48" ht="12" customHeight="1" x14ac:dyDescent="0.15">
      <c r="A29" s="125" t="s">
        <v>316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6" t="s">
        <v>317</v>
      </c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</row>
    <row r="30" spans="1:48" ht="12" customHeight="1" x14ac:dyDescent="0.15">
      <c r="U30" s="127" t="s">
        <v>318</v>
      </c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</row>
    <row r="31" spans="1:48" ht="12" customHeight="1" x14ac:dyDescent="0.15"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</row>
    <row r="32" spans="1:48" ht="13.5" customHeight="1" x14ac:dyDescent="0.15">
      <c r="A32" s="102" t="s">
        <v>55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28" t="s">
        <v>56</v>
      </c>
      <c r="M32" s="128"/>
      <c r="N32" s="129">
        <v>41848</v>
      </c>
      <c r="O32" s="130"/>
      <c r="P32" s="130"/>
      <c r="Q32" s="130"/>
      <c r="R32" s="130"/>
      <c r="S32" s="128" t="s">
        <v>57</v>
      </c>
      <c r="T32" s="128"/>
      <c r="U32" s="103">
        <v>828</v>
      </c>
      <c r="V32" s="103"/>
      <c r="W32" s="103"/>
      <c r="X32" s="103"/>
      <c r="Y32" s="103"/>
      <c r="Z32" s="103"/>
    </row>
  </sheetData>
  <mergeCells count="44">
    <mergeCell ref="A29:T29"/>
    <mergeCell ref="U29:AV29"/>
    <mergeCell ref="U30:AV30"/>
    <mergeCell ref="U32:Z32"/>
    <mergeCell ref="A32:K32"/>
    <mergeCell ref="L32:M32"/>
    <mergeCell ref="N32:R32"/>
    <mergeCell ref="S32:T32"/>
    <mergeCell ref="A5:N5"/>
    <mergeCell ref="A9:AV9"/>
    <mergeCell ref="A10:AV10"/>
    <mergeCell ref="G14:AV14"/>
    <mergeCell ref="AF5:AV5"/>
    <mergeCell ref="AF6:AV7"/>
    <mergeCell ref="A11:AV11"/>
    <mergeCell ref="A12:AV12"/>
    <mergeCell ref="A13:AV13"/>
    <mergeCell ref="A14:E14"/>
    <mergeCell ref="G1:AE1"/>
    <mergeCell ref="AF2:AV2"/>
    <mergeCell ref="AF3:AV3"/>
    <mergeCell ref="AF4:AV4"/>
    <mergeCell ref="A3:N3"/>
    <mergeCell ref="A2:H2"/>
    <mergeCell ref="A4:N4"/>
    <mergeCell ref="A27:F27"/>
    <mergeCell ref="G27:N27"/>
    <mergeCell ref="G19:AV19"/>
    <mergeCell ref="G21:AV21"/>
    <mergeCell ref="AC27:AG27"/>
    <mergeCell ref="P27:AB27"/>
    <mergeCell ref="G23:AV23"/>
    <mergeCell ref="G24:AV24"/>
    <mergeCell ref="G25:AV25"/>
    <mergeCell ref="AI27:AR27"/>
    <mergeCell ref="AS27:AV27"/>
    <mergeCell ref="G22:AV22"/>
    <mergeCell ref="G20:AV20"/>
    <mergeCell ref="A19:F19"/>
    <mergeCell ref="A15:F15"/>
    <mergeCell ref="G15:AU15"/>
    <mergeCell ref="A17:D17"/>
    <mergeCell ref="E17:AV17"/>
    <mergeCell ref="A16:N16"/>
  </mergeCells>
  <phoneticPr fontId="0" type="noConversion"/>
  <printOptions horizontalCentered="1"/>
  <pageMargins left="0.19685039370078741" right="0.19685039370078741" top="0.78740157480314965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V107"/>
  <sheetViews>
    <sheetView tabSelected="1" view="pageBreakPreview" zoomScaleSheetLayoutView="100" workbookViewId="0">
      <pane ySplit="6" topLeftCell="A40" activePane="bottomLeft" state="frozen"/>
      <selection pane="bottomLeft" activeCell="E49" sqref="E49"/>
    </sheetView>
  </sheetViews>
  <sheetFormatPr defaultColWidth="14.6640625" defaultRowHeight="14.25" customHeight="1" x14ac:dyDescent="0.15"/>
  <cols>
    <col min="1" max="1" width="11.33203125" style="5" customWidth="1"/>
    <col min="2" max="2" width="41.6640625" style="5" customWidth="1"/>
    <col min="3" max="3" width="8.1640625" style="6" customWidth="1"/>
    <col min="4" max="4" width="9.33203125" style="6" customWidth="1"/>
    <col min="5" max="5" width="8.33203125" style="5" customWidth="1"/>
    <col min="6" max="6" width="7.33203125" style="5" customWidth="1"/>
    <col min="7" max="7" width="6.83203125" style="5" customWidth="1"/>
    <col min="8" max="8" width="6.6640625" style="5" customWidth="1"/>
    <col min="9" max="9" width="7.83203125" style="5" customWidth="1"/>
    <col min="10" max="10" width="5.1640625" style="5" customWidth="1"/>
    <col min="11" max="11" width="8" style="5" customWidth="1"/>
    <col min="12" max="12" width="7.33203125" style="5" hidden="1" customWidth="1"/>
    <col min="13" max="13" width="5.1640625" style="5" hidden="1" customWidth="1"/>
    <col min="14" max="14" width="8.1640625" style="5" customWidth="1"/>
    <col min="15" max="15" width="7.6640625" style="5" customWidth="1"/>
    <col min="16" max="16" width="8.6640625" style="5" customWidth="1"/>
    <col min="17" max="17" width="8.33203125" style="5" customWidth="1"/>
    <col min="18" max="18" width="8.5" style="5" customWidth="1"/>
    <col min="19" max="20" width="8.1640625" style="5" customWidth="1"/>
    <col min="21" max="21" width="8.5" style="5" customWidth="1"/>
    <col min="22" max="16384" width="14.6640625" style="5"/>
  </cols>
  <sheetData>
    <row r="1" spans="1:21" ht="19.5" customHeight="1" x14ac:dyDescent="0.25">
      <c r="A1" s="7" t="s">
        <v>319</v>
      </c>
    </row>
    <row r="2" spans="1:21" ht="12.75" customHeight="1" x14ac:dyDescent="0.15">
      <c r="A2" s="142" t="s">
        <v>28</v>
      </c>
      <c r="B2" s="167" t="s">
        <v>141</v>
      </c>
      <c r="C2" s="170" t="s">
        <v>29</v>
      </c>
      <c r="D2" s="170"/>
      <c r="E2" s="132" t="s">
        <v>212</v>
      </c>
      <c r="F2" s="133"/>
      <c r="G2" s="133"/>
      <c r="H2" s="133"/>
      <c r="I2" s="133"/>
      <c r="J2" s="133"/>
      <c r="K2" s="133"/>
      <c r="L2" s="133"/>
      <c r="M2" s="134"/>
      <c r="N2" s="174" t="s">
        <v>93</v>
      </c>
      <c r="O2" s="174"/>
      <c r="P2" s="174"/>
      <c r="Q2" s="174"/>
      <c r="R2" s="174"/>
      <c r="S2" s="174"/>
      <c r="T2" s="174"/>
      <c r="U2" s="174"/>
    </row>
    <row r="3" spans="1:21" ht="22.5" customHeight="1" x14ac:dyDescent="0.15">
      <c r="A3" s="142"/>
      <c r="B3" s="168"/>
      <c r="C3" s="170"/>
      <c r="D3" s="170"/>
      <c r="E3" s="135"/>
      <c r="F3" s="136"/>
      <c r="G3" s="136"/>
      <c r="H3" s="136"/>
      <c r="I3" s="136"/>
      <c r="J3" s="136"/>
      <c r="K3" s="136"/>
      <c r="L3" s="136"/>
      <c r="M3" s="137"/>
      <c r="N3" s="142" t="s">
        <v>197</v>
      </c>
      <c r="O3" s="142"/>
      <c r="P3" s="142" t="s">
        <v>198</v>
      </c>
      <c r="Q3" s="142"/>
      <c r="R3" s="142" t="s">
        <v>199</v>
      </c>
      <c r="S3" s="142"/>
      <c r="T3" s="142" t="s">
        <v>200</v>
      </c>
      <c r="U3" s="142"/>
    </row>
    <row r="4" spans="1:21" ht="25.5" customHeight="1" x14ac:dyDescent="0.15">
      <c r="A4" s="142"/>
      <c r="B4" s="168"/>
      <c r="C4" s="131" t="s">
        <v>31</v>
      </c>
      <c r="D4" s="131" t="s">
        <v>30</v>
      </c>
      <c r="E4" s="131" t="s">
        <v>335</v>
      </c>
      <c r="F4" s="131" t="s">
        <v>334</v>
      </c>
      <c r="G4" s="171" t="s">
        <v>336</v>
      </c>
      <c r="H4" s="172"/>
      <c r="I4" s="172"/>
      <c r="J4" s="173"/>
      <c r="K4" s="163" t="s">
        <v>88</v>
      </c>
      <c r="L4" s="164" t="s">
        <v>89</v>
      </c>
      <c r="M4" s="164" t="s">
        <v>34</v>
      </c>
      <c r="N4" s="100" t="s">
        <v>201</v>
      </c>
      <c r="O4" s="100" t="s">
        <v>202</v>
      </c>
      <c r="P4" s="100" t="s">
        <v>203</v>
      </c>
      <c r="Q4" s="100" t="s">
        <v>204</v>
      </c>
      <c r="R4" s="100" t="s">
        <v>205</v>
      </c>
      <c r="S4" s="100" t="s">
        <v>206</v>
      </c>
      <c r="T4" s="100" t="s">
        <v>207</v>
      </c>
      <c r="U4" s="176" t="s">
        <v>208</v>
      </c>
    </row>
    <row r="5" spans="1:21" ht="21.75" customHeight="1" x14ac:dyDescent="0.15">
      <c r="A5" s="142"/>
      <c r="B5" s="168"/>
      <c r="C5" s="131"/>
      <c r="D5" s="131"/>
      <c r="E5" s="131"/>
      <c r="F5" s="131"/>
      <c r="G5" s="163" t="s">
        <v>90</v>
      </c>
      <c r="H5" s="175" t="s">
        <v>91</v>
      </c>
      <c r="I5" s="175"/>
      <c r="J5" s="175"/>
      <c r="K5" s="163"/>
      <c r="L5" s="165"/>
      <c r="M5" s="165"/>
      <c r="N5" s="161" t="s">
        <v>209</v>
      </c>
      <c r="O5" s="161" t="s">
        <v>210</v>
      </c>
      <c r="P5" s="161" t="s">
        <v>209</v>
      </c>
      <c r="Q5" s="161" t="s">
        <v>209</v>
      </c>
      <c r="R5" s="161" t="s">
        <v>211</v>
      </c>
      <c r="S5" s="161" t="s">
        <v>215</v>
      </c>
      <c r="T5" s="161" t="s">
        <v>216</v>
      </c>
      <c r="U5" s="161" t="s">
        <v>217</v>
      </c>
    </row>
    <row r="6" spans="1:21" ht="57.75" customHeight="1" thickBot="1" x14ac:dyDescent="0.2">
      <c r="A6" s="142"/>
      <c r="B6" s="169"/>
      <c r="C6" s="131"/>
      <c r="D6" s="131"/>
      <c r="E6" s="131"/>
      <c r="F6" s="131"/>
      <c r="G6" s="163"/>
      <c r="H6" s="85" t="s">
        <v>71</v>
      </c>
      <c r="I6" s="85" t="s">
        <v>92</v>
      </c>
      <c r="J6" s="85" t="s">
        <v>169</v>
      </c>
      <c r="K6" s="163"/>
      <c r="L6" s="166"/>
      <c r="M6" s="166"/>
      <c r="N6" s="162"/>
      <c r="O6" s="162"/>
      <c r="P6" s="162"/>
      <c r="Q6" s="162"/>
      <c r="R6" s="162"/>
      <c r="S6" s="162"/>
      <c r="T6" s="162"/>
      <c r="U6" s="162"/>
    </row>
    <row r="7" spans="1:21" ht="18.95" customHeight="1" thickBot="1" x14ac:dyDescent="0.2">
      <c r="A7" s="72" t="s">
        <v>124</v>
      </c>
      <c r="B7" s="72" t="s">
        <v>125</v>
      </c>
      <c r="C7" s="72">
        <v>10</v>
      </c>
      <c r="D7" s="72">
        <v>4</v>
      </c>
      <c r="E7" s="72">
        <f>SUM(E8:E22)</f>
        <v>2106</v>
      </c>
      <c r="F7" s="72">
        <f t="shared" ref="F7:G7" si="0">SUM(F8:F22)</f>
        <v>702</v>
      </c>
      <c r="G7" s="72">
        <f t="shared" si="0"/>
        <v>1404</v>
      </c>
      <c r="H7" s="72">
        <f t="shared" ref="H7" si="1">SUM(H8:H22)</f>
        <v>1096</v>
      </c>
      <c r="I7" s="72">
        <f t="shared" ref="I7" si="2">SUM(I8:I22)</f>
        <v>308</v>
      </c>
      <c r="J7" s="72">
        <f t="shared" ref="J7" si="3">SUM(J8:J22)</f>
        <v>0</v>
      </c>
      <c r="K7" s="72">
        <v>0</v>
      </c>
      <c r="L7" s="72">
        <f>SUM(L8:L22)</f>
        <v>0</v>
      </c>
      <c r="M7" s="72">
        <f>SUM(M8:M22)</f>
        <v>0</v>
      </c>
      <c r="N7" s="72" t="s">
        <v>32</v>
      </c>
      <c r="O7" s="72" t="s">
        <v>70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</row>
    <row r="8" spans="1:21" ht="13.5" customHeight="1" x14ac:dyDescent="0.15">
      <c r="A8" s="73" t="s">
        <v>126</v>
      </c>
      <c r="B8" s="21" t="s">
        <v>4</v>
      </c>
      <c r="C8" s="22"/>
      <c r="D8" s="22" t="s">
        <v>58</v>
      </c>
      <c r="E8" s="23">
        <f t="shared" ref="E8:E22" si="4">G8+L8+M8+F8</f>
        <v>113</v>
      </c>
      <c r="F8" s="24">
        <v>35</v>
      </c>
      <c r="G8" s="24">
        <f>H8+I8</f>
        <v>78</v>
      </c>
      <c r="H8" s="24">
        <v>78</v>
      </c>
      <c r="I8" s="24"/>
      <c r="J8" s="24"/>
      <c r="K8" s="24"/>
      <c r="L8" s="24"/>
      <c r="M8" s="24"/>
      <c r="N8" s="24" t="s">
        <v>25</v>
      </c>
      <c r="O8" s="24" t="s">
        <v>27</v>
      </c>
      <c r="P8" s="24"/>
      <c r="Q8" s="24"/>
      <c r="R8" s="24"/>
      <c r="S8" s="24"/>
      <c r="T8" s="24"/>
      <c r="U8" s="24"/>
    </row>
    <row r="9" spans="1:21" ht="13.5" customHeight="1" x14ac:dyDescent="0.15">
      <c r="A9" s="73" t="s">
        <v>127</v>
      </c>
      <c r="B9" s="21" t="s">
        <v>5</v>
      </c>
      <c r="C9" s="22" t="s">
        <v>59</v>
      </c>
      <c r="D9" s="22"/>
      <c r="E9" s="23">
        <f t="shared" si="4"/>
        <v>172</v>
      </c>
      <c r="F9" s="24">
        <v>55</v>
      </c>
      <c r="G9" s="24">
        <f t="shared" ref="G9:G22" si="5">H9+I9</f>
        <v>117</v>
      </c>
      <c r="H9" s="24">
        <v>117</v>
      </c>
      <c r="I9" s="24"/>
      <c r="J9" s="24"/>
      <c r="K9" s="24"/>
      <c r="L9" s="24"/>
      <c r="M9" s="24"/>
      <c r="N9" s="24">
        <v>33</v>
      </c>
      <c r="O9" s="24">
        <v>84</v>
      </c>
      <c r="P9" s="24"/>
      <c r="Q9" s="24"/>
      <c r="R9" s="24"/>
      <c r="S9" s="24"/>
      <c r="T9" s="24"/>
      <c r="U9" s="24"/>
    </row>
    <row r="10" spans="1:21" ht="13.5" customHeight="1" x14ac:dyDescent="0.15">
      <c r="A10" s="73" t="s">
        <v>128</v>
      </c>
      <c r="B10" s="21" t="s">
        <v>6</v>
      </c>
      <c r="C10" s="22" t="s">
        <v>59</v>
      </c>
      <c r="D10" s="22"/>
      <c r="E10" s="23">
        <f t="shared" si="4"/>
        <v>172</v>
      </c>
      <c r="F10" s="24">
        <v>55</v>
      </c>
      <c r="G10" s="24">
        <f t="shared" si="5"/>
        <v>117</v>
      </c>
      <c r="H10" s="24"/>
      <c r="I10" s="24">
        <v>117</v>
      </c>
      <c r="J10" s="24"/>
      <c r="K10" s="24"/>
      <c r="L10" s="24"/>
      <c r="M10" s="24"/>
      <c r="N10" s="24">
        <v>33</v>
      </c>
      <c r="O10" s="24">
        <v>84</v>
      </c>
      <c r="P10" s="24"/>
      <c r="Q10" s="24"/>
      <c r="R10" s="24"/>
      <c r="S10" s="24"/>
      <c r="T10" s="24"/>
      <c r="U10" s="24"/>
    </row>
    <row r="11" spans="1:21" ht="12.75" x14ac:dyDescent="0.15">
      <c r="A11" s="73" t="s">
        <v>129</v>
      </c>
      <c r="B11" s="21" t="s">
        <v>77</v>
      </c>
      <c r="C11" s="22"/>
      <c r="D11" s="22" t="s">
        <v>58</v>
      </c>
      <c r="E11" s="23">
        <f t="shared" si="4"/>
        <v>340</v>
      </c>
      <c r="F11" s="24">
        <v>106</v>
      </c>
      <c r="G11" s="24">
        <f t="shared" si="5"/>
        <v>234</v>
      </c>
      <c r="H11" s="24">
        <v>234</v>
      </c>
      <c r="I11" s="24"/>
      <c r="J11" s="24"/>
      <c r="K11" s="24"/>
      <c r="L11" s="24"/>
      <c r="M11" s="24"/>
      <c r="N11" s="24">
        <v>116</v>
      </c>
      <c r="O11" s="24">
        <v>118</v>
      </c>
      <c r="P11" s="24"/>
      <c r="Q11" s="24"/>
      <c r="R11" s="24"/>
      <c r="S11" s="24"/>
      <c r="T11" s="24"/>
      <c r="U11" s="24"/>
    </row>
    <row r="12" spans="1:21" ht="13.5" customHeight="1" x14ac:dyDescent="0.15">
      <c r="A12" s="73" t="s">
        <v>130</v>
      </c>
      <c r="B12" s="21" t="s">
        <v>7</v>
      </c>
      <c r="C12" s="22" t="s">
        <v>59</v>
      </c>
      <c r="D12" s="22"/>
      <c r="E12" s="23">
        <f t="shared" si="4"/>
        <v>171</v>
      </c>
      <c r="F12" s="24">
        <v>54</v>
      </c>
      <c r="G12" s="24">
        <f t="shared" si="5"/>
        <v>117</v>
      </c>
      <c r="H12" s="24">
        <v>117</v>
      </c>
      <c r="I12" s="24"/>
      <c r="J12" s="24"/>
      <c r="K12" s="24"/>
      <c r="L12" s="24"/>
      <c r="M12" s="24"/>
      <c r="N12" s="24">
        <v>50</v>
      </c>
      <c r="O12" s="24">
        <v>67</v>
      </c>
      <c r="P12" s="24"/>
      <c r="Q12" s="24"/>
      <c r="R12" s="24"/>
      <c r="S12" s="24"/>
      <c r="T12" s="24"/>
      <c r="U12" s="24"/>
    </row>
    <row r="13" spans="1:21" ht="13.5" customHeight="1" x14ac:dyDescent="0.15">
      <c r="A13" s="73" t="s">
        <v>131</v>
      </c>
      <c r="B13" s="21" t="s">
        <v>8</v>
      </c>
      <c r="C13" s="22" t="s">
        <v>60</v>
      </c>
      <c r="D13" s="22"/>
      <c r="E13" s="23">
        <f t="shared" si="4"/>
        <v>234</v>
      </c>
      <c r="F13" s="24">
        <v>117</v>
      </c>
      <c r="G13" s="24">
        <f t="shared" si="5"/>
        <v>117</v>
      </c>
      <c r="H13" s="24"/>
      <c r="I13" s="24">
        <v>117</v>
      </c>
      <c r="J13" s="24"/>
      <c r="K13" s="24"/>
      <c r="L13" s="24"/>
      <c r="M13" s="24"/>
      <c r="N13" s="24">
        <v>44</v>
      </c>
      <c r="O13" s="24">
        <v>73</v>
      </c>
      <c r="P13" s="24"/>
      <c r="Q13" s="24"/>
      <c r="R13" s="24"/>
      <c r="S13" s="24"/>
      <c r="T13" s="24"/>
      <c r="U13" s="24"/>
    </row>
    <row r="14" spans="1:21" ht="13.5" customHeight="1" x14ac:dyDescent="0.15">
      <c r="A14" s="73" t="s">
        <v>132</v>
      </c>
      <c r="B14" s="21" t="s">
        <v>9</v>
      </c>
      <c r="C14" s="22" t="s">
        <v>142</v>
      </c>
      <c r="D14" s="22"/>
      <c r="E14" s="23">
        <f t="shared" si="4"/>
        <v>102</v>
      </c>
      <c r="F14" s="24">
        <v>32</v>
      </c>
      <c r="G14" s="24">
        <f t="shared" si="5"/>
        <v>70</v>
      </c>
      <c r="H14" s="24">
        <v>70</v>
      </c>
      <c r="I14" s="24"/>
      <c r="J14" s="24"/>
      <c r="K14" s="24"/>
      <c r="L14" s="24"/>
      <c r="M14" s="24"/>
      <c r="N14" s="24"/>
      <c r="O14" s="24">
        <v>70</v>
      </c>
      <c r="P14" s="24"/>
      <c r="Q14" s="24"/>
      <c r="R14" s="24"/>
      <c r="S14" s="24"/>
      <c r="T14" s="24"/>
      <c r="U14" s="24"/>
    </row>
    <row r="15" spans="1:21" ht="13.5" customHeight="1" x14ac:dyDescent="0.15">
      <c r="A15" s="73" t="s">
        <v>133</v>
      </c>
      <c r="B15" s="21" t="s">
        <v>10</v>
      </c>
      <c r="C15" s="22" t="s">
        <v>59</v>
      </c>
      <c r="D15" s="22"/>
      <c r="E15" s="23">
        <f t="shared" si="4"/>
        <v>145</v>
      </c>
      <c r="F15" s="24">
        <v>45</v>
      </c>
      <c r="G15" s="24">
        <f t="shared" si="5"/>
        <v>100</v>
      </c>
      <c r="H15" s="24">
        <v>74</v>
      </c>
      <c r="I15" s="24">
        <v>26</v>
      </c>
      <c r="J15" s="24"/>
      <c r="K15" s="24"/>
      <c r="L15" s="24"/>
      <c r="M15" s="24"/>
      <c r="N15" s="24" t="s">
        <v>144</v>
      </c>
      <c r="O15" s="24" t="s">
        <v>145</v>
      </c>
      <c r="P15" s="24"/>
      <c r="Q15" s="24"/>
      <c r="R15" s="24"/>
      <c r="S15" s="24"/>
      <c r="T15" s="24"/>
      <c r="U15" s="24"/>
    </row>
    <row r="16" spans="1:21" ht="13.5" customHeight="1" x14ac:dyDescent="0.15">
      <c r="A16" s="73" t="s">
        <v>134</v>
      </c>
      <c r="B16" s="21" t="s">
        <v>11</v>
      </c>
      <c r="C16" s="22"/>
      <c r="D16" s="22" t="s">
        <v>58</v>
      </c>
      <c r="E16" s="23">
        <f t="shared" si="4"/>
        <v>174</v>
      </c>
      <c r="F16" s="24">
        <v>53</v>
      </c>
      <c r="G16" s="24">
        <f t="shared" si="5"/>
        <v>121</v>
      </c>
      <c r="H16" s="24">
        <v>97</v>
      </c>
      <c r="I16" s="24">
        <v>24</v>
      </c>
      <c r="J16" s="24"/>
      <c r="K16" s="24"/>
      <c r="L16" s="24"/>
      <c r="M16" s="24"/>
      <c r="N16" s="24" t="s">
        <v>146</v>
      </c>
      <c r="O16" s="24" t="s">
        <v>147</v>
      </c>
      <c r="P16" s="24"/>
      <c r="Q16" s="24"/>
      <c r="R16" s="24"/>
      <c r="S16" s="24"/>
      <c r="T16" s="24"/>
      <c r="U16" s="24"/>
    </row>
    <row r="17" spans="1:21" ht="13.5" customHeight="1" x14ac:dyDescent="0.15">
      <c r="A17" s="73" t="s">
        <v>12</v>
      </c>
      <c r="B17" s="21" t="s">
        <v>13</v>
      </c>
      <c r="C17" s="22" t="s">
        <v>59</v>
      </c>
      <c r="D17" s="22"/>
      <c r="E17" s="23">
        <f t="shared" si="4"/>
        <v>113</v>
      </c>
      <c r="F17" s="24">
        <v>35</v>
      </c>
      <c r="G17" s="24">
        <f t="shared" si="5"/>
        <v>78</v>
      </c>
      <c r="H17" s="24">
        <v>54</v>
      </c>
      <c r="I17" s="24">
        <v>24</v>
      </c>
      <c r="J17" s="24"/>
      <c r="K17" s="24"/>
      <c r="L17" s="24"/>
      <c r="M17" s="24"/>
      <c r="N17" s="24" t="s">
        <v>144</v>
      </c>
      <c r="O17" s="24" t="s">
        <v>148</v>
      </c>
      <c r="P17" s="24"/>
      <c r="Q17" s="24"/>
      <c r="R17" s="24"/>
      <c r="S17" s="24"/>
      <c r="T17" s="24"/>
      <c r="U17" s="24"/>
    </row>
    <row r="18" spans="1:21" ht="25.5" customHeight="1" x14ac:dyDescent="0.2">
      <c r="A18" s="73" t="s">
        <v>14</v>
      </c>
      <c r="B18" s="21" t="s">
        <v>15</v>
      </c>
      <c r="C18" s="25"/>
      <c r="D18" s="22" t="s">
        <v>143</v>
      </c>
      <c r="E18" s="23">
        <f t="shared" si="4"/>
        <v>160</v>
      </c>
      <c r="F18" s="24">
        <v>52</v>
      </c>
      <c r="G18" s="24">
        <f t="shared" si="5"/>
        <v>108</v>
      </c>
      <c r="H18" s="24">
        <v>108</v>
      </c>
      <c r="I18" s="24"/>
      <c r="J18" s="24"/>
      <c r="K18" s="24"/>
      <c r="L18" s="24"/>
      <c r="M18" s="24"/>
      <c r="N18" s="24" t="s">
        <v>97</v>
      </c>
      <c r="O18" s="24"/>
      <c r="P18" s="24"/>
      <c r="Q18" s="24"/>
      <c r="R18" s="24"/>
      <c r="S18" s="24"/>
      <c r="T18" s="24"/>
      <c r="U18" s="24"/>
    </row>
    <row r="19" spans="1:21" ht="13.5" customHeight="1" x14ac:dyDescent="0.2">
      <c r="A19" s="73" t="s">
        <v>16</v>
      </c>
      <c r="B19" s="21" t="s">
        <v>17</v>
      </c>
      <c r="C19" s="22" t="s">
        <v>142</v>
      </c>
      <c r="D19" s="26"/>
      <c r="E19" s="23">
        <f t="shared" si="4"/>
        <v>51</v>
      </c>
      <c r="F19" s="24">
        <v>15</v>
      </c>
      <c r="G19" s="24">
        <f t="shared" si="5"/>
        <v>36</v>
      </c>
      <c r="H19" s="24">
        <v>36</v>
      </c>
      <c r="I19" s="24"/>
      <c r="J19" s="24"/>
      <c r="K19" s="24"/>
      <c r="L19" s="24"/>
      <c r="M19" s="24"/>
      <c r="N19" s="24"/>
      <c r="O19" s="24" t="s">
        <v>26</v>
      </c>
      <c r="P19" s="24"/>
      <c r="Q19" s="24"/>
      <c r="R19" s="24"/>
      <c r="S19" s="24"/>
      <c r="T19" s="24"/>
      <c r="U19" s="24"/>
    </row>
    <row r="20" spans="1:21" ht="13.5" customHeight="1" x14ac:dyDescent="0.2">
      <c r="A20" s="73" t="s">
        <v>18</v>
      </c>
      <c r="B20" s="21" t="s">
        <v>19</v>
      </c>
      <c r="C20" s="22" t="s">
        <v>142</v>
      </c>
      <c r="D20" s="26"/>
      <c r="E20" s="23">
        <f t="shared" si="4"/>
        <v>51</v>
      </c>
      <c r="F20" s="24">
        <v>15</v>
      </c>
      <c r="G20" s="24">
        <f t="shared" si="5"/>
        <v>36</v>
      </c>
      <c r="H20" s="24">
        <v>36</v>
      </c>
      <c r="I20" s="24"/>
      <c r="J20" s="24"/>
      <c r="K20" s="24"/>
      <c r="L20" s="24"/>
      <c r="M20" s="24"/>
      <c r="N20" s="24"/>
      <c r="O20" s="24" t="s">
        <v>26</v>
      </c>
      <c r="P20" s="24"/>
      <c r="Q20" s="24"/>
      <c r="R20" s="24"/>
      <c r="S20" s="24"/>
      <c r="T20" s="24"/>
      <c r="U20" s="24"/>
    </row>
    <row r="21" spans="1:21" ht="13.5" customHeight="1" x14ac:dyDescent="0.2">
      <c r="A21" s="73" t="s">
        <v>20</v>
      </c>
      <c r="B21" s="21" t="s">
        <v>21</v>
      </c>
      <c r="C21" s="22" t="s">
        <v>142</v>
      </c>
      <c r="D21" s="26"/>
      <c r="E21" s="23">
        <f t="shared" si="4"/>
        <v>51</v>
      </c>
      <c r="F21" s="24">
        <v>15</v>
      </c>
      <c r="G21" s="24">
        <f t="shared" si="5"/>
        <v>36</v>
      </c>
      <c r="H21" s="24">
        <v>36</v>
      </c>
      <c r="I21" s="24"/>
      <c r="J21" s="24"/>
      <c r="K21" s="24"/>
      <c r="L21" s="24"/>
      <c r="M21" s="24"/>
      <c r="N21" s="24">
        <v>36</v>
      </c>
      <c r="O21" s="24"/>
      <c r="P21" s="24"/>
      <c r="Q21" s="24"/>
      <c r="R21" s="24"/>
      <c r="S21" s="24"/>
      <c r="T21" s="24"/>
      <c r="U21" s="24"/>
    </row>
    <row r="22" spans="1:21" ht="13.5" customHeight="1" thickBot="1" x14ac:dyDescent="0.25">
      <c r="A22" s="74" t="s">
        <v>94</v>
      </c>
      <c r="B22" s="27" t="s">
        <v>95</v>
      </c>
      <c r="C22" s="22" t="s">
        <v>142</v>
      </c>
      <c r="D22" s="28"/>
      <c r="E22" s="23">
        <f t="shared" si="4"/>
        <v>57</v>
      </c>
      <c r="F22" s="29">
        <v>18</v>
      </c>
      <c r="G22" s="24">
        <f t="shared" si="5"/>
        <v>39</v>
      </c>
      <c r="H22" s="30">
        <v>39</v>
      </c>
      <c r="I22" s="30"/>
      <c r="J22" s="29"/>
      <c r="K22" s="29"/>
      <c r="L22" s="29"/>
      <c r="M22" s="29"/>
      <c r="N22" s="30">
        <v>39</v>
      </c>
      <c r="O22" s="30"/>
      <c r="P22" s="30"/>
      <c r="Q22" s="30"/>
      <c r="R22" s="30"/>
      <c r="S22" s="30"/>
      <c r="T22" s="30"/>
      <c r="U22" s="30"/>
    </row>
    <row r="23" spans="1:21" s="9" customFormat="1" ht="29.45" customHeight="1" thickBot="1" x14ac:dyDescent="0.2">
      <c r="A23" s="75" t="s">
        <v>22</v>
      </c>
      <c r="B23" s="72" t="s">
        <v>23</v>
      </c>
      <c r="C23" s="76" t="s">
        <v>2</v>
      </c>
      <c r="D23" s="77">
        <v>0</v>
      </c>
      <c r="E23" s="77">
        <f t="shared" ref="E23:U23" si="6">SUM(E24:E27)</f>
        <v>715</v>
      </c>
      <c r="F23" s="77">
        <f t="shared" si="6"/>
        <v>275</v>
      </c>
      <c r="G23" s="77">
        <f t="shared" si="6"/>
        <v>440</v>
      </c>
      <c r="H23" s="77">
        <f t="shared" si="6"/>
        <v>96</v>
      </c>
      <c r="I23" s="77">
        <f t="shared" si="6"/>
        <v>344</v>
      </c>
      <c r="J23" s="77">
        <f t="shared" si="6"/>
        <v>0</v>
      </c>
      <c r="K23" s="77">
        <f t="shared" si="6"/>
        <v>0</v>
      </c>
      <c r="L23" s="77">
        <f t="shared" si="6"/>
        <v>0</v>
      </c>
      <c r="M23" s="77">
        <f t="shared" si="6"/>
        <v>0</v>
      </c>
      <c r="N23" s="77">
        <f t="shared" si="6"/>
        <v>0</v>
      </c>
      <c r="O23" s="77">
        <f t="shared" si="6"/>
        <v>0</v>
      </c>
      <c r="P23" s="77">
        <f t="shared" si="6"/>
        <v>160</v>
      </c>
      <c r="Q23" s="77">
        <f t="shared" si="6"/>
        <v>68</v>
      </c>
      <c r="R23" s="77">
        <f t="shared" si="6"/>
        <v>44</v>
      </c>
      <c r="S23" s="77">
        <f t="shared" si="6"/>
        <v>72</v>
      </c>
      <c r="T23" s="77">
        <f t="shared" si="6"/>
        <v>56</v>
      </c>
      <c r="U23" s="77">
        <f t="shared" si="6"/>
        <v>40</v>
      </c>
    </row>
    <row r="24" spans="1:21" ht="12.75" x14ac:dyDescent="0.2">
      <c r="A24" s="81" t="s">
        <v>135</v>
      </c>
      <c r="B24" s="32" t="s">
        <v>74</v>
      </c>
      <c r="C24" s="22" t="s">
        <v>142</v>
      </c>
      <c r="D24" s="33"/>
      <c r="E24" s="31">
        <f>F24+G24</f>
        <v>72</v>
      </c>
      <c r="F24" s="34">
        <v>24</v>
      </c>
      <c r="G24" s="34">
        <f>H24+I24</f>
        <v>48</v>
      </c>
      <c r="H24" s="34">
        <v>48</v>
      </c>
      <c r="I24" s="34"/>
      <c r="J24" s="35"/>
      <c r="K24" s="35"/>
      <c r="L24" s="35"/>
      <c r="M24" s="35"/>
      <c r="N24" s="36"/>
      <c r="O24" s="36"/>
      <c r="P24" s="37">
        <v>48</v>
      </c>
      <c r="Q24" s="38"/>
      <c r="R24" s="38"/>
      <c r="S24" s="38"/>
      <c r="T24" s="38"/>
      <c r="U24" s="38"/>
    </row>
    <row r="25" spans="1:21" ht="12.75" x14ac:dyDescent="0.2">
      <c r="A25" s="81" t="s">
        <v>136</v>
      </c>
      <c r="B25" s="21" t="s">
        <v>7</v>
      </c>
      <c r="C25" s="22" t="s">
        <v>142</v>
      </c>
      <c r="D25" s="39"/>
      <c r="E25" s="20">
        <f>F25+G25</f>
        <v>72</v>
      </c>
      <c r="F25" s="24">
        <v>24</v>
      </c>
      <c r="G25" s="34">
        <f t="shared" ref="G25:G26" si="7">H25+I25</f>
        <v>48</v>
      </c>
      <c r="H25" s="24">
        <v>48</v>
      </c>
      <c r="I25" s="24"/>
      <c r="J25" s="24"/>
      <c r="K25" s="24"/>
      <c r="L25" s="24"/>
      <c r="M25" s="24"/>
      <c r="N25" s="40"/>
      <c r="O25" s="40"/>
      <c r="P25" s="37">
        <v>48</v>
      </c>
      <c r="Q25" s="42"/>
      <c r="R25" s="41"/>
      <c r="S25" s="41"/>
      <c r="T25" s="41"/>
      <c r="U25" s="41"/>
    </row>
    <row r="26" spans="1:21" ht="25.5" x14ac:dyDescent="0.2">
      <c r="A26" s="81" t="s">
        <v>137</v>
      </c>
      <c r="B26" s="21" t="s">
        <v>6</v>
      </c>
      <c r="C26" s="22" t="s">
        <v>149</v>
      </c>
      <c r="D26" s="22"/>
      <c r="E26" s="20">
        <f>F26+G26</f>
        <v>227</v>
      </c>
      <c r="F26" s="24">
        <v>55</v>
      </c>
      <c r="G26" s="34">
        <f t="shared" si="7"/>
        <v>172</v>
      </c>
      <c r="H26" s="24"/>
      <c r="I26" s="24">
        <v>172</v>
      </c>
      <c r="J26" s="24"/>
      <c r="K26" s="24"/>
      <c r="L26" s="24"/>
      <c r="M26" s="24"/>
      <c r="N26" s="40"/>
      <c r="O26" s="40"/>
      <c r="P26" s="42">
        <v>32</v>
      </c>
      <c r="Q26" s="42">
        <v>34</v>
      </c>
      <c r="R26" s="42">
        <v>22</v>
      </c>
      <c r="S26" s="42">
        <v>36</v>
      </c>
      <c r="T26" s="42">
        <v>28</v>
      </c>
      <c r="U26" s="42">
        <v>20</v>
      </c>
    </row>
    <row r="27" spans="1:21" ht="26.25" thickBot="1" x14ac:dyDescent="0.25">
      <c r="A27" s="81" t="s">
        <v>138</v>
      </c>
      <c r="B27" s="21" t="s">
        <v>8</v>
      </c>
      <c r="C27" s="22" t="s">
        <v>150</v>
      </c>
      <c r="D27" s="22"/>
      <c r="E27" s="20">
        <f>F27+G27</f>
        <v>344</v>
      </c>
      <c r="F27" s="24">
        <v>172</v>
      </c>
      <c r="G27" s="34">
        <f>I27</f>
        <v>172</v>
      </c>
      <c r="H27" s="24"/>
      <c r="I27" s="24">
        <v>172</v>
      </c>
      <c r="J27" s="24"/>
      <c r="K27" s="24"/>
      <c r="L27" s="24"/>
      <c r="M27" s="24"/>
      <c r="N27" s="40"/>
      <c r="O27" s="40"/>
      <c r="P27" s="42">
        <v>32</v>
      </c>
      <c r="Q27" s="42">
        <v>34</v>
      </c>
      <c r="R27" s="42">
        <v>22</v>
      </c>
      <c r="S27" s="42">
        <v>36</v>
      </c>
      <c r="T27" s="42">
        <v>28</v>
      </c>
      <c r="U27" s="42">
        <v>20</v>
      </c>
    </row>
    <row r="28" spans="1:21" s="8" customFormat="1" ht="27.75" customHeight="1" thickBot="1" x14ac:dyDescent="0.2">
      <c r="A28" s="75" t="s">
        <v>75</v>
      </c>
      <c r="B28" s="72" t="s">
        <v>76</v>
      </c>
      <c r="C28" s="78" t="s">
        <v>1</v>
      </c>
      <c r="D28" s="78" t="s">
        <v>3</v>
      </c>
      <c r="E28" s="79">
        <f t="shared" ref="E28:U28" si="8">SUM(E29:E30)</f>
        <v>126</v>
      </c>
      <c r="F28" s="79">
        <f t="shared" si="8"/>
        <v>38</v>
      </c>
      <c r="G28" s="79">
        <f t="shared" si="8"/>
        <v>88</v>
      </c>
      <c r="H28" s="79">
        <f t="shared" si="8"/>
        <v>72</v>
      </c>
      <c r="I28" s="79">
        <f t="shared" si="8"/>
        <v>16</v>
      </c>
      <c r="J28" s="79">
        <f t="shared" si="8"/>
        <v>0</v>
      </c>
      <c r="K28" s="79">
        <f t="shared" si="8"/>
        <v>0</v>
      </c>
      <c r="L28" s="79">
        <f t="shared" si="8"/>
        <v>0</v>
      </c>
      <c r="M28" s="79">
        <f t="shared" si="8"/>
        <v>0</v>
      </c>
      <c r="N28" s="79">
        <f t="shared" si="8"/>
        <v>0</v>
      </c>
      <c r="O28" s="79">
        <f t="shared" si="8"/>
        <v>0</v>
      </c>
      <c r="P28" s="79">
        <f t="shared" si="8"/>
        <v>88</v>
      </c>
      <c r="Q28" s="79">
        <f t="shared" si="8"/>
        <v>0</v>
      </c>
      <c r="R28" s="79">
        <f t="shared" si="8"/>
        <v>0</v>
      </c>
      <c r="S28" s="79">
        <f t="shared" si="8"/>
        <v>0</v>
      </c>
      <c r="T28" s="79">
        <f t="shared" si="8"/>
        <v>0</v>
      </c>
      <c r="U28" s="79">
        <f t="shared" si="8"/>
        <v>0</v>
      </c>
    </row>
    <row r="29" spans="1:21" ht="18.600000000000001" customHeight="1" x14ac:dyDescent="0.15">
      <c r="A29" s="81" t="s">
        <v>139</v>
      </c>
      <c r="B29" s="32" t="s">
        <v>77</v>
      </c>
      <c r="C29" s="45" t="s">
        <v>142</v>
      </c>
      <c r="D29" s="44"/>
      <c r="E29" s="31">
        <f>F29+G29</f>
        <v>72</v>
      </c>
      <c r="F29" s="34">
        <v>20</v>
      </c>
      <c r="G29" s="34">
        <f>H29+I29</f>
        <v>52</v>
      </c>
      <c r="H29" s="34">
        <v>52</v>
      </c>
      <c r="I29" s="34"/>
      <c r="J29" s="34"/>
      <c r="K29" s="34"/>
      <c r="L29" s="34"/>
      <c r="M29" s="34"/>
      <c r="N29" s="34"/>
      <c r="O29" s="34"/>
      <c r="P29" s="34">
        <v>52</v>
      </c>
      <c r="Q29" s="34"/>
      <c r="R29" s="34"/>
      <c r="S29" s="34"/>
      <c r="T29" s="34"/>
      <c r="U29" s="34"/>
    </row>
    <row r="30" spans="1:21" ht="26.45" customHeight="1" thickBot="1" x14ac:dyDescent="0.2">
      <c r="A30" s="81" t="s">
        <v>140</v>
      </c>
      <c r="B30" s="21" t="s">
        <v>78</v>
      </c>
      <c r="C30" s="45" t="s">
        <v>142</v>
      </c>
      <c r="D30" s="45"/>
      <c r="E30" s="31">
        <f t="shared" ref="E30" si="9">F30+G30</f>
        <v>54</v>
      </c>
      <c r="F30" s="24">
        <v>18</v>
      </c>
      <c r="G30" s="34">
        <f t="shared" ref="G30" si="10">H30+I30</f>
        <v>36</v>
      </c>
      <c r="H30" s="24">
        <v>20</v>
      </c>
      <c r="I30" s="24">
        <v>16</v>
      </c>
      <c r="J30" s="24"/>
      <c r="K30" s="46"/>
      <c r="L30" s="46"/>
      <c r="M30" s="46"/>
      <c r="N30" s="46"/>
      <c r="O30" s="46"/>
      <c r="P30" s="24">
        <v>36</v>
      </c>
      <c r="Q30" s="24"/>
      <c r="R30" s="24"/>
      <c r="S30" s="24"/>
      <c r="T30" s="24"/>
      <c r="U30" s="24"/>
    </row>
    <row r="31" spans="1:21" s="10" customFormat="1" ht="23.25" customHeight="1" thickBot="1" x14ac:dyDescent="0.2">
      <c r="A31" s="78" t="s">
        <v>79</v>
      </c>
      <c r="B31" s="78" t="s">
        <v>80</v>
      </c>
      <c r="C31" s="79">
        <f>C32+C47</f>
        <v>25</v>
      </c>
      <c r="D31" s="79">
        <f>D32+D47</f>
        <v>10</v>
      </c>
      <c r="E31" s="79">
        <v>4631</v>
      </c>
      <c r="F31" s="78" t="s">
        <v>322</v>
      </c>
      <c r="G31" s="99">
        <f>H31+I31+J31</f>
        <v>2568</v>
      </c>
      <c r="H31" s="79">
        <f t="shared" ref="H31:U31" si="11">H32+H47</f>
        <v>1454</v>
      </c>
      <c r="I31" s="78">
        <f t="shared" si="11"/>
        <v>1084</v>
      </c>
      <c r="J31" s="78">
        <f t="shared" si="11"/>
        <v>30</v>
      </c>
      <c r="K31" s="79">
        <f t="shared" si="11"/>
        <v>828</v>
      </c>
      <c r="L31" s="79">
        <f t="shared" si="11"/>
        <v>0</v>
      </c>
      <c r="M31" s="78">
        <f t="shared" si="11"/>
        <v>0</v>
      </c>
      <c r="N31" s="78">
        <f t="shared" si="11"/>
        <v>0</v>
      </c>
      <c r="O31" s="79">
        <f t="shared" si="11"/>
        <v>0</v>
      </c>
      <c r="P31" s="79">
        <f t="shared" si="11"/>
        <v>346</v>
      </c>
      <c r="Q31" s="78">
        <f t="shared" si="11"/>
        <v>526</v>
      </c>
      <c r="R31" s="78">
        <f t="shared" si="11"/>
        <v>352</v>
      </c>
      <c r="S31" s="79">
        <f t="shared" si="11"/>
        <v>576</v>
      </c>
      <c r="T31" s="79">
        <f t="shared" si="11"/>
        <v>448</v>
      </c>
      <c r="U31" s="78">
        <f t="shared" si="11"/>
        <v>320</v>
      </c>
    </row>
    <row r="32" spans="1:21" s="11" customFormat="1" ht="19.5" customHeight="1" thickBot="1" x14ac:dyDescent="0.2">
      <c r="A32" s="78" t="s">
        <v>24</v>
      </c>
      <c r="B32" s="78" t="s">
        <v>81</v>
      </c>
      <c r="C32" s="78" t="s">
        <v>308</v>
      </c>
      <c r="D32" s="78" t="s">
        <v>213</v>
      </c>
      <c r="E32" s="78" t="s">
        <v>323</v>
      </c>
      <c r="F32" s="78" t="s">
        <v>321</v>
      </c>
      <c r="G32" s="78" t="s">
        <v>324</v>
      </c>
      <c r="H32" s="78" t="s">
        <v>329</v>
      </c>
      <c r="I32" s="78" t="s">
        <v>300</v>
      </c>
      <c r="J32" s="78" t="s">
        <v>3</v>
      </c>
      <c r="K32" s="78">
        <f t="shared" ref="K32:U32" si="12">SUM(K33:K43)</f>
        <v>0</v>
      </c>
      <c r="L32" s="78">
        <f t="shared" si="12"/>
        <v>0</v>
      </c>
      <c r="M32" s="78">
        <f t="shared" si="12"/>
        <v>0</v>
      </c>
      <c r="N32" s="78">
        <f t="shared" si="12"/>
        <v>0</v>
      </c>
      <c r="O32" s="78">
        <f t="shared" si="12"/>
        <v>0</v>
      </c>
      <c r="P32" s="78" t="s">
        <v>325</v>
      </c>
      <c r="Q32" s="78" t="s">
        <v>326</v>
      </c>
      <c r="R32" s="78">
        <f t="shared" si="12"/>
        <v>110</v>
      </c>
      <c r="S32" s="78" t="s">
        <v>239</v>
      </c>
      <c r="T32" s="78" t="s">
        <v>291</v>
      </c>
      <c r="U32" s="78">
        <f t="shared" si="12"/>
        <v>0</v>
      </c>
    </row>
    <row r="33" spans="1:21" s="11" customFormat="1" ht="13.5" customHeight="1" x14ac:dyDescent="0.2">
      <c r="A33" s="80" t="s">
        <v>108</v>
      </c>
      <c r="B33" s="90" t="s">
        <v>218</v>
      </c>
      <c r="C33" s="22" t="s">
        <v>59</v>
      </c>
      <c r="D33" s="51"/>
      <c r="E33" s="52">
        <f>F33+G33+L33+M33</f>
        <v>168</v>
      </c>
      <c r="F33" s="53">
        <v>56</v>
      </c>
      <c r="G33" s="53">
        <f t="shared" ref="G33:G40" si="13">H33+I33</f>
        <v>112</v>
      </c>
      <c r="H33" s="53"/>
      <c r="I33" s="53">
        <v>112</v>
      </c>
      <c r="J33" s="53"/>
      <c r="K33" s="53"/>
      <c r="L33" s="54"/>
      <c r="M33" s="54"/>
      <c r="N33" s="54"/>
      <c r="O33" s="54"/>
      <c r="P33" s="91">
        <v>64</v>
      </c>
      <c r="Q33" s="56">
        <v>48</v>
      </c>
      <c r="R33" s="55"/>
      <c r="S33" s="55"/>
      <c r="T33" s="56"/>
      <c r="U33" s="55"/>
    </row>
    <row r="34" spans="1:21" s="11" customFormat="1" ht="12.75" x14ac:dyDescent="0.2">
      <c r="A34" s="80" t="s">
        <v>107</v>
      </c>
      <c r="B34" s="90" t="s">
        <v>219</v>
      </c>
      <c r="C34" s="45"/>
      <c r="D34" s="57" t="s">
        <v>143</v>
      </c>
      <c r="E34" s="52">
        <f>F34+G34+L34+M34</f>
        <v>212</v>
      </c>
      <c r="F34" s="53">
        <v>70</v>
      </c>
      <c r="G34" s="53">
        <f t="shared" si="13"/>
        <v>142</v>
      </c>
      <c r="H34" s="53">
        <v>86</v>
      </c>
      <c r="I34" s="53">
        <v>56</v>
      </c>
      <c r="J34" s="53"/>
      <c r="K34" s="53"/>
      <c r="L34" s="58"/>
      <c r="M34" s="58"/>
      <c r="N34" s="58"/>
      <c r="O34" s="58"/>
      <c r="P34" s="91">
        <v>142</v>
      </c>
      <c r="Q34" s="55"/>
      <c r="R34" s="55"/>
      <c r="S34" s="56"/>
      <c r="T34" s="55"/>
      <c r="U34" s="55"/>
    </row>
    <row r="35" spans="1:21" s="11" customFormat="1" ht="27" customHeight="1" x14ac:dyDescent="0.2">
      <c r="A35" s="80" t="s">
        <v>109</v>
      </c>
      <c r="B35" s="90" t="s">
        <v>220</v>
      </c>
      <c r="C35" s="59"/>
      <c r="D35" s="59" t="s">
        <v>143</v>
      </c>
      <c r="E35" s="52">
        <f>F35+G35+L35+M35</f>
        <v>78</v>
      </c>
      <c r="F35" s="53">
        <v>24</v>
      </c>
      <c r="G35" s="53">
        <f t="shared" si="13"/>
        <v>54</v>
      </c>
      <c r="H35" s="53">
        <v>18</v>
      </c>
      <c r="I35" s="53">
        <v>36</v>
      </c>
      <c r="J35" s="53"/>
      <c r="K35" s="53"/>
      <c r="L35" s="58"/>
      <c r="M35" s="58"/>
      <c r="N35" s="58"/>
      <c r="O35" s="58"/>
      <c r="P35" s="55"/>
      <c r="Q35" s="55"/>
      <c r="R35" s="56">
        <v>54</v>
      </c>
      <c r="S35" s="55"/>
      <c r="T35" s="55"/>
      <c r="U35" s="56"/>
    </row>
    <row r="36" spans="1:21" s="11" customFormat="1" ht="12.75" x14ac:dyDescent="0.2">
      <c r="A36" s="80" t="s">
        <v>110</v>
      </c>
      <c r="B36" s="90" t="s">
        <v>221</v>
      </c>
      <c r="C36" s="57"/>
      <c r="D36" s="57" t="s">
        <v>59</v>
      </c>
      <c r="E36" s="52">
        <f>F36+G36+L36+M36</f>
        <v>201</v>
      </c>
      <c r="F36" s="53">
        <v>65</v>
      </c>
      <c r="G36" s="53">
        <f t="shared" si="13"/>
        <v>136</v>
      </c>
      <c r="H36" s="53">
        <v>92</v>
      </c>
      <c r="I36" s="53">
        <v>44</v>
      </c>
      <c r="J36" s="53"/>
      <c r="K36" s="53"/>
      <c r="L36" s="58"/>
      <c r="M36" s="58"/>
      <c r="N36" s="58"/>
      <c r="O36" s="58"/>
      <c r="P36" s="91" t="s">
        <v>233</v>
      </c>
      <c r="Q36" s="91" t="s">
        <v>234</v>
      </c>
      <c r="R36" s="55"/>
      <c r="S36" s="56"/>
      <c r="T36" s="55"/>
      <c r="U36" s="56"/>
    </row>
    <row r="37" spans="1:21" s="11" customFormat="1" ht="12.75" x14ac:dyDescent="0.2">
      <c r="A37" s="80" t="s">
        <v>111</v>
      </c>
      <c r="B37" s="90" t="s">
        <v>222</v>
      </c>
      <c r="C37" s="22" t="s">
        <v>59</v>
      </c>
      <c r="D37" s="59"/>
      <c r="E37" s="52">
        <f>F37+G37+L37+M37</f>
        <v>195</v>
      </c>
      <c r="F37" s="53">
        <v>61</v>
      </c>
      <c r="G37" s="53">
        <f t="shared" si="13"/>
        <v>134</v>
      </c>
      <c r="H37" s="53">
        <v>102</v>
      </c>
      <c r="I37" s="53">
        <v>32</v>
      </c>
      <c r="J37" s="53"/>
      <c r="K37" s="53"/>
      <c r="L37" s="58"/>
      <c r="M37" s="58"/>
      <c r="N37" s="58"/>
      <c r="O37" s="58"/>
      <c r="P37" s="56" t="s">
        <v>330</v>
      </c>
      <c r="Q37" s="91" t="s">
        <v>331</v>
      </c>
      <c r="R37" s="55"/>
      <c r="S37" s="55"/>
      <c r="T37" s="56"/>
      <c r="U37" s="55"/>
    </row>
    <row r="38" spans="1:21" s="11" customFormat="1" ht="25.5" x14ac:dyDescent="0.2">
      <c r="A38" s="82" t="s">
        <v>112</v>
      </c>
      <c r="B38" s="90" t="s">
        <v>104</v>
      </c>
      <c r="C38" s="57" t="s">
        <v>142</v>
      </c>
      <c r="D38" s="57"/>
      <c r="E38" s="52">
        <f>G38+F38</f>
        <v>124</v>
      </c>
      <c r="F38" s="53">
        <v>40</v>
      </c>
      <c r="G38" s="53">
        <f t="shared" si="13"/>
        <v>84</v>
      </c>
      <c r="H38" s="53">
        <v>44</v>
      </c>
      <c r="I38" s="53">
        <v>40</v>
      </c>
      <c r="J38" s="53"/>
      <c r="K38" s="53"/>
      <c r="L38" s="58"/>
      <c r="M38" s="58"/>
      <c r="N38" s="58"/>
      <c r="O38" s="58"/>
      <c r="P38" s="56"/>
      <c r="Q38" s="55"/>
      <c r="R38" s="55"/>
      <c r="S38" s="55"/>
      <c r="T38" s="91">
        <v>84</v>
      </c>
      <c r="U38" s="55"/>
    </row>
    <row r="39" spans="1:21" s="11" customFormat="1" ht="15" customHeight="1" x14ac:dyDescent="0.2">
      <c r="A39" s="80" t="s">
        <v>113</v>
      </c>
      <c r="B39" s="90" t="s">
        <v>223</v>
      </c>
      <c r="C39" s="57" t="s">
        <v>142</v>
      </c>
      <c r="D39" s="57"/>
      <c r="E39" s="52">
        <f t="shared" ref="E39:E45" si="14">F39+G39+L39+M39</f>
        <v>81</v>
      </c>
      <c r="F39" s="53">
        <v>27</v>
      </c>
      <c r="G39" s="53">
        <f t="shared" si="13"/>
        <v>54</v>
      </c>
      <c r="H39" s="53">
        <v>30</v>
      </c>
      <c r="I39" s="53">
        <v>24</v>
      </c>
      <c r="J39" s="53"/>
      <c r="K39" s="53"/>
      <c r="L39" s="58"/>
      <c r="M39" s="58"/>
      <c r="N39" s="58"/>
      <c r="O39" s="58"/>
      <c r="P39" s="86"/>
      <c r="Q39" s="56"/>
      <c r="R39" s="55"/>
      <c r="S39" s="91">
        <v>54</v>
      </c>
      <c r="T39" s="55"/>
      <c r="U39" s="55"/>
    </row>
    <row r="40" spans="1:21" ht="23.45" customHeight="1" x14ac:dyDescent="0.2">
      <c r="A40" s="83" t="s">
        <v>114</v>
      </c>
      <c r="B40" s="90" t="s">
        <v>224</v>
      </c>
      <c r="C40" s="51" t="s">
        <v>142</v>
      </c>
      <c r="D40" s="51"/>
      <c r="E40" s="52">
        <f t="shared" si="14"/>
        <v>61</v>
      </c>
      <c r="F40" s="53">
        <v>19</v>
      </c>
      <c r="G40" s="53">
        <f t="shared" si="13"/>
        <v>42</v>
      </c>
      <c r="H40" s="53">
        <v>26</v>
      </c>
      <c r="I40" s="53">
        <v>16</v>
      </c>
      <c r="J40" s="53"/>
      <c r="K40" s="53"/>
      <c r="L40" s="54"/>
      <c r="M40" s="54"/>
      <c r="N40" s="54"/>
      <c r="O40" s="54"/>
      <c r="P40" s="55"/>
      <c r="Q40" s="56"/>
      <c r="R40" s="56"/>
      <c r="S40" s="55"/>
      <c r="T40" s="91">
        <v>42</v>
      </c>
      <c r="U40" s="55"/>
    </row>
    <row r="41" spans="1:21" s="11" customFormat="1" ht="12.75" x14ac:dyDescent="0.2">
      <c r="A41" s="80" t="s">
        <v>115</v>
      </c>
      <c r="B41" s="90" t="s">
        <v>82</v>
      </c>
      <c r="C41" s="51"/>
      <c r="D41" s="59" t="s">
        <v>143</v>
      </c>
      <c r="E41" s="52">
        <f t="shared" si="14"/>
        <v>81</v>
      </c>
      <c r="F41" s="53">
        <v>27</v>
      </c>
      <c r="G41" s="53">
        <f t="shared" ref="G41:G43" si="15">H41+I41</f>
        <v>54</v>
      </c>
      <c r="H41" s="53">
        <v>46</v>
      </c>
      <c r="I41" s="53">
        <v>8</v>
      </c>
      <c r="J41" s="53"/>
      <c r="K41" s="53"/>
      <c r="L41" s="58"/>
      <c r="M41" s="58"/>
      <c r="N41" s="58"/>
      <c r="O41" s="58"/>
      <c r="P41" s="55"/>
      <c r="Q41" s="56"/>
      <c r="R41" s="56"/>
      <c r="S41" s="91">
        <v>54</v>
      </c>
      <c r="T41" s="55"/>
      <c r="U41" s="56"/>
    </row>
    <row r="42" spans="1:21" s="11" customFormat="1" ht="12.75" x14ac:dyDescent="0.2">
      <c r="A42" s="80" t="s">
        <v>83</v>
      </c>
      <c r="B42" s="90" t="s">
        <v>84</v>
      </c>
      <c r="C42" s="51" t="s">
        <v>142</v>
      </c>
      <c r="D42" s="57"/>
      <c r="E42" s="52">
        <f t="shared" si="14"/>
        <v>102</v>
      </c>
      <c r="F42" s="53">
        <v>34</v>
      </c>
      <c r="G42" s="53">
        <f t="shared" si="15"/>
        <v>68</v>
      </c>
      <c r="H42" s="53">
        <v>68</v>
      </c>
      <c r="I42" s="53"/>
      <c r="J42" s="53"/>
      <c r="K42" s="53"/>
      <c r="L42" s="58"/>
      <c r="M42" s="58"/>
      <c r="N42" s="58"/>
      <c r="O42" s="58"/>
      <c r="P42" s="55"/>
      <c r="Q42" s="56">
        <v>68</v>
      </c>
      <c r="R42" s="56"/>
      <c r="S42" s="55"/>
      <c r="T42" s="55"/>
      <c r="U42" s="55"/>
    </row>
    <row r="43" spans="1:21" s="16" customFormat="1" ht="12.75" x14ac:dyDescent="0.2">
      <c r="A43" s="84" t="s">
        <v>122</v>
      </c>
      <c r="B43" s="90" t="s">
        <v>225</v>
      </c>
      <c r="C43" s="51" t="s">
        <v>142</v>
      </c>
      <c r="D43" s="60"/>
      <c r="E43" s="61">
        <f t="shared" si="14"/>
        <v>80</v>
      </c>
      <c r="F43" s="62">
        <v>24</v>
      </c>
      <c r="G43" s="62">
        <f t="shared" si="15"/>
        <v>56</v>
      </c>
      <c r="H43" s="62">
        <v>36</v>
      </c>
      <c r="I43" s="62">
        <v>20</v>
      </c>
      <c r="J43" s="62"/>
      <c r="K43" s="62"/>
      <c r="L43" s="56"/>
      <c r="M43" s="56"/>
      <c r="N43" s="56"/>
      <c r="O43" s="56"/>
      <c r="P43" s="56"/>
      <c r="Q43" s="56"/>
      <c r="R43" s="56">
        <v>56</v>
      </c>
      <c r="S43" s="56"/>
      <c r="T43" s="56"/>
      <c r="U43" s="56"/>
    </row>
    <row r="44" spans="1:21" s="16" customFormat="1" ht="12.75" x14ac:dyDescent="0.2">
      <c r="A44" s="84" t="s">
        <v>152</v>
      </c>
      <c r="B44" s="90" t="s">
        <v>226</v>
      </c>
      <c r="C44" s="22" t="s">
        <v>59</v>
      </c>
      <c r="D44" s="60"/>
      <c r="E44" s="61">
        <f t="shared" si="14"/>
        <v>135</v>
      </c>
      <c r="F44" s="60" t="s">
        <v>27</v>
      </c>
      <c r="G44" s="60" t="s">
        <v>229</v>
      </c>
      <c r="H44" s="60" t="s">
        <v>178</v>
      </c>
      <c r="I44" s="60" t="s">
        <v>156</v>
      </c>
      <c r="J44" s="60"/>
      <c r="K44" s="60"/>
      <c r="L44" s="60"/>
      <c r="M44" s="60"/>
      <c r="N44" s="60"/>
      <c r="O44" s="60"/>
      <c r="P44" s="60"/>
      <c r="Q44" s="60"/>
      <c r="R44" s="60"/>
      <c r="S44" s="60" t="s">
        <v>235</v>
      </c>
      <c r="T44" s="60" t="s">
        <v>236</v>
      </c>
      <c r="U44" s="60"/>
    </row>
    <row r="45" spans="1:21" s="16" customFormat="1" ht="25.5" x14ac:dyDescent="0.2">
      <c r="A45" s="84" t="s">
        <v>153</v>
      </c>
      <c r="B45" s="90" t="s">
        <v>227</v>
      </c>
      <c r="C45" s="22"/>
      <c r="D45" s="57" t="s">
        <v>58</v>
      </c>
      <c r="E45" s="61">
        <f t="shared" si="14"/>
        <v>124</v>
      </c>
      <c r="F45" s="60" t="s">
        <v>231</v>
      </c>
      <c r="G45" s="60" t="s">
        <v>162</v>
      </c>
      <c r="H45" s="60" t="s">
        <v>96</v>
      </c>
      <c r="I45" s="60" t="s">
        <v>230</v>
      </c>
      <c r="J45" s="60"/>
      <c r="K45" s="60"/>
      <c r="L45" s="60"/>
      <c r="M45" s="60"/>
      <c r="N45" s="60"/>
      <c r="O45" s="60"/>
      <c r="P45" s="60"/>
      <c r="Q45" s="60"/>
      <c r="R45" s="60"/>
      <c r="S45" s="60" t="s">
        <v>237</v>
      </c>
      <c r="T45" s="60" t="s">
        <v>238</v>
      </c>
      <c r="U45" s="60"/>
    </row>
    <row r="46" spans="1:21" s="16" customFormat="1" ht="26.25" thickBot="1" x14ac:dyDescent="0.25">
      <c r="A46" s="177" t="s">
        <v>228</v>
      </c>
      <c r="B46" s="178" t="s">
        <v>154</v>
      </c>
      <c r="C46" s="179" t="s">
        <v>142</v>
      </c>
      <c r="D46" s="180"/>
      <c r="E46" s="181">
        <f>F46+G46</f>
        <v>54</v>
      </c>
      <c r="F46" s="180" t="s">
        <v>232</v>
      </c>
      <c r="G46" s="180" t="s">
        <v>26</v>
      </c>
      <c r="H46" s="180" t="s">
        <v>155</v>
      </c>
      <c r="I46" s="180" t="s">
        <v>156</v>
      </c>
      <c r="J46" s="180"/>
      <c r="K46" s="180"/>
      <c r="L46" s="180"/>
      <c r="M46" s="180"/>
      <c r="N46" s="180"/>
      <c r="O46" s="180"/>
      <c r="P46" s="180"/>
      <c r="Q46" s="180"/>
      <c r="R46" s="180"/>
      <c r="S46" s="180" t="s">
        <v>26</v>
      </c>
      <c r="T46" s="180"/>
      <c r="U46" s="180"/>
    </row>
    <row r="47" spans="1:21" s="11" customFormat="1" ht="23.25" customHeight="1" x14ac:dyDescent="0.15">
      <c r="A47" s="183" t="s">
        <v>85</v>
      </c>
      <c r="B47" s="183" t="s">
        <v>86</v>
      </c>
      <c r="C47" s="183" t="s">
        <v>157</v>
      </c>
      <c r="D47" s="183" t="s">
        <v>309</v>
      </c>
      <c r="E47" s="183" t="s">
        <v>299</v>
      </c>
      <c r="F47" s="183" t="s">
        <v>301</v>
      </c>
      <c r="G47" s="183" t="s">
        <v>302</v>
      </c>
      <c r="H47" s="183" t="s">
        <v>303</v>
      </c>
      <c r="I47" s="183" t="s">
        <v>304</v>
      </c>
      <c r="J47" s="183">
        <f>J48+J55+J60+J66</f>
        <v>30</v>
      </c>
      <c r="K47" s="183" t="s">
        <v>288</v>
      </c>
      <c r="L47" s="183">
        <f>L48+L55+L60+L66</f>
        <v>0</v>
      </c>
      <c r="M47" s="183">
        <f>M48+M55+M60+M66</f>
        <v>0</v>
      </c>
      <c r="N47" s="183">
        <f>N48+N55+N60+N66</f>
        <v>0</v>
      </c>
      <c r="O47" s="183">
        <f>O48+O55+O60+O66</f>
        <v>0</v>
      </c>
      <c r="P47" s="183">
        <f>P48+P55+P60+P66</f>
        <v>0</v>
      </c>
      <c r="Q47" s="183" t="s">
        <v>289</v>
      </c>
      <c r="R47" s="183" t="s">
        <v>290</v>
      </c>
      <c r="S47" s="183" t="s">
        <v>305</v>
      </c>
      <c r="T47" s="183" t="s">
        <v>291</v>
      </c>
      <c r="U47" s="183" t="s">
        <v>292</v>
      </c>
    </row>
    <row r="48" spans="1:21" s="11" customFormat="1" ht="39" customHeight="1" thickBot="1" x14ac:dyDescent="0.2">
      <c r="A48" s="182" t="s">
        <v>117</v>
      </c>
      <c r="B48" s="182" t="s">
        <v>240</v>
      </c>
      <c r="C48" s="182" t="s">
        <v>296</v>
      </c>
      <c r="D48" s="182" t="s">
        <v>0</v>
      </c>
      <c r="E48" s="182" t="s">
        <v>264</v>
      </c>
      <c r="F48" s="182" t="s">
        <v>256</v>
      </c>
      <c r="G48" s="182" t="s">
        <v>257</v>
      </c>
      <c r="H48" s="182" t="s">
        <v>258</v>
      </c>
      <c r="I48" s="182" t="s">
        <v>259</v>
      </c>
      <c r="J48" s="182" t="s">
        <v>263</v>
      </c>
      <c r="K48" s="182">
        <f>K52+K53</f>
        <v>288</v>
      </c>
      <c r="L48" s="182">
        <f>SUM(L49:L49)+L54+L52+L53</f>
        <v>0</v>
      </c>
      <c r="M48" s="182">
        <f>SUM(M49:M49)+M54+M52+M53</f>
        <v>0</v>
      </c>
      <c r="N48" s="182">
        <f t="shared" ref="N48:O48" si="16">SUM(N49:N49)</f>
        <v>0</v>
      </c>
      <c r="O48" s="182">
        <f t="shared" si="16"/>
        <v>0</v>
      </c>
      <c r="P48" s="182" t="s">
        <v>3</v>
      </c>
      <c r="Q48" s="182" t="s">
        <v>179</v>
      </c>
      <c r="R48" s="182" t="s">
        <v>260</v>
      </c>
      <c r="S48" s="182" t="s">
        <v>261</v>
      </c>
      <c r="T48" s="182" t="s">
        <v>262</v>
      </c>
      <c r="U48" s="182" t="s">
        <v>229</v>
      </c>
    </row>
    <row r="49" spans="1:21" s="11" customFormat="1" ht="38.25" x14ac:dyDescent="0.2">
      <c r="A49" s="80" t="s">
        <v>116</v>
      </c>
      <c r="B49" s="90" t="s">
        <v>241</v>
      </c>
      <c r="C49" s="57" t="s">
        <v>59</v>
      </c>
      <c r="D49" s="57"/>
      <c r="E49" s="49">
        <f>F49+G49+L49+M49</f>
        <v>299</v>
      </c>
      <c r="F49" s="58">
        <v>95</v>
      </c>
      <c r="G49" s="58">
        <f>H49+I49</f>
        <v>204</v>
      </c>
      <c r="H49" s="58">
        <v>122</v>
      </c>
      <c r="I49" s="58">
        <v>82</v>
      </c>
      <c r="J49" s="58"/>
      <c r="K49" s="58"/>
      <c r="L49" s="58"/>
      <c r="M49" s="58"/>
      <c r="N49" s="58"/>
      <c r="O49" s="58"/>
      <c r="P49" s="58"/>
      <c r="Q49" s="58" t="s">
        <v>247</v>
      </c>
      <c r="R49" s="58" t="s">
        <v>248</v>
      </c>
      <c r="S49" s="58"/>
      <c r="T49" s="58"/>
      <c r="U49" s="58"/>
    </row>
    <row r="50" spans="1:21" s="11" customFormat="1" ht="25.5" x14ac:dyDescent="0.2">
      <c r="A50" s="80" t="s">
        <v>242</v>
      </c>
      <c r="B50" s="92" t="s">
        <v>244</v>
      </c>
      <c r="C50" s="57" t="s">
        <v>59</v>
      </c>
      <c r="D50" s="57"/>
      <c r="E50" s="49">
        <f>F50+G50+L50+M50</f>
        <v>260</v>
      </c>
      <c r="F50" s="58">
        <v>86</v>
      </c>
      <c r="G50" s="58">
        <f t="shared" ref="G50" si="17">H50+I50</f>
        <v>174</v>
      </c>
      <c r="H50" s="58">
        <v>108</v>
      </c>
      <c r="I50" s="58">
        <v>66</v>
      </c>
      <c r="J50" s="88"/>
      <c r="K50" s="58"/>
      <c r="L50" s="58"/>
      <c r="M50" s="58"/>
      <c r="N50" s="58"/>
      <c r="O50" s="58"/>
      <c r="P50" s="58"/>
      <c r="Q50" s="58"/>
      <c r="R50" s="58" t="s">
        <v>249</v>
      </c>
      <c r="S50" s="58" t="s">
        <v>250</v>
      </c>
      <c r="T50" s="58"/>
      <c r="U50" s="58"/>
    </row>
    <row r="51" spans="1:21" s="11" customFormat="1" ht="25.5" x14ac:dyDescent="0.2">
      <c r="A51" s="80" t="s">
        <v>243</v>
      </c>
      <c r="B51" s="92" t="s">
        <v>245</v>
      </c>
      <c r="C51" s="57" t="s">
        <v>246</v>
      </c>
      <c r="D51" s="57"/>
      <c r="E51" s="49">
        <f>F51+G51+L51+M51</f>
        <v>346</v>
      </c>
      <c r="F51" s="58">
        <v>114</v>
      </c>
      <c r="G51" s="58">
        <f>H51+I51+J51</f>
        <v>232</v>
      </c>
      <c r="H51" s="58">
        <v>120</v>
      </c>
      <c r="I51" s="58">
        <v>82</v>
      </c>
      <c r="J51" s="88">
        <v>30</v>
      </c>
      <c r="K51" s="58"/>
      <c r="L51" s="58"/>
      <c r="M51" s="58"/>
      <c r="N51" s="58"/>
      <c r="O51" s="58"/>
      <c r="P51" s="58"/>
      <c r="Q51" s="58"/>
      <c r="R51" s="58"/>
      <c r="S51" s="58" t="s">
        <v>251</v>
      </c>
      <c r="T51" s="17" t="s">
        <v>252</v>
      </c>
      <c r="U51" s="58" t="s">
        <v>253</v>
      </c>
    </row>
    <row r="52" spans="1:21" s="11" customFormat="1" ht="12.75" x14ac:dyDescent="0.15">
      <c r="A52" s="80" t="s">
        <v>160</v>
      </c>
      <c r="B52" s="50" t="s">
        <v>158</v>
      </c>
      <c r="C52" s="51" t="s">
        <v>142</v>
      </c>
      <c r="D52" s="57"/>
      <c r="E52" s="49">
        <v>72</v>
      </c>
      <c r="F52" s="58"/>
      <c r="G52" s="58"/>
      <c r="H52" s="58"/>
      <c r="I52" s="63"/>
      <c r="J52" s="64"/>
      <c r="K52" s="58">
        <v>72</v>
      </c>
      <c r="L52" s="58"/>
      <c r="M52" s="58"/>
      <c r="N52" s="58"/>
      <c r="O52" s="58"/>
      <c r="P52" s="58"/>
      <c r="Q52" s="58"/>
      <c r="R52" s="58"/>
      <c r="S52" s="58" t="s">
        <v>163</v>
      </c>
      <c r="T52" s="58"/>
      <c r="U52" s="58"/>
    </row>
    <row r="53" spans="1:21" s="11" customFormat="1" ht="25.5" x14ac:dyDescent="0.15">
      <c r="A53" s="80" t="s">
        <v>159</v>
      </c>
      <c r="B53" s="50" t="s">
        <v>332</v>
      </c>
      <c r="C53" s="51" t="s">
        <v>142</v>
      </c>
      <c r="D53" s="57"/>
      <c r="E53" s="49">
        <v>216</v>
      </c>
      <c r="F53" s="58"/>
      <c r="G53" s="58"/>
      <c r="H53" s="58"/>
      <c r="I53" s="65"/>
      <c r="J53" s="65"/>
      <c r="K53" s="58">
        <v>216</v>
      </c>
      <c r="L53" s="58"/>
      <c r="M53" s="58"/>
      <c r="N53" s="58"/>
      <c r="O53" s="58"/>
      <c r="P53" s="58"/>
      <c r="Q53" s="58"/>
      <c r="R53" s="58"/>
      <c r="S53" s="58" t="s">
        <v>106</v>
      </c>
      <c r="T53" s="58" t="s">
        <v>163</v>
      </c>
      <c r="U53" s="58" t="s">
        <v>105</v>
      </c>
    </row>
    <row r="54" spans="1:21" s="11" customFormat="1" ht="13.5" thickBot="1" x14ac:dyDescent="0.2">
      <c r="A54" s="80" t="s">
        <v>161</v>
      </c>
      <c r="B54" s="50" t="s">
        <v>87</v>
      </c>
      <c r="C54" s="57"/>
      <c r="D54" s="57" t="s">
        <v>103</v>
      </c>
      <c r="E54" s="49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 s="11" customFormat="1" ht="26.25" thickBot="1" x14ac:dyDescent="0.2">
      <c r="A55" s="43" t="s">
        <v>118</v>
      </c>
      <c r="B55" s="43" t="s">
        <v>254</v>
      </c>
      <c r="C55" s="43" t="s">
        <v>1</v>
      </c>
      <c r="D55" s="43" t="s">
        <v>0</v>
      </c>
      <c r="E55" s="43" t="s">
        <v>265</v>
      </c>
      <c r="F55" s="43">
        <f t="shared" ref="F55:U55" si="18">F56</f>
        <v>44</v>
      </c>
      <c r="G55" s="43" t="s">
        <v>186</v>
      </c>
      <c r="H55" s="43">
        <f t="shared" si="18"/>
        <v>28</v>
      </c>
      <c r="I55" s="43">
        <f t="shared" si="18"/>
        <v>60</v>
      </c>
      <c r="J55" s="43">
        <f t="shared" si="18"/>
        <v>0</v>
      </c>
      <c r="K55" s="43">
        <f>K57+K58</f>
        <v>180</v>
      </c>
      <c r="L55" s="43">
        <f>L57+L58+L59</f>
        <v>0</v>
      </c>
      <c r="M55" s="43">
        <f>M57+M58+M59</f>
        <v>0</v>
      </c>
      <c r="N55" s="43">
        <f t="shared" si="18"/>
        <v>0</v>
      </c>
      <c r="O55" s="43">
        <f t="shared" si="18"/>
        <v>0</v>
      </c>
      <c r="P55" s="43">
        <f t="shared" si="18"/>
        <v>0</v>
      </c>
      <c r="Q55" s="43">
        <f t="shared" si="18"/>
        <v>0</v>
      </c>
      <c r="R55" s="43" t="s">
        <v>186</v>
      </c>
      <c r="S55" s="43" t="s">
        <v>3</v>
      </c>
      <c r="T55" s="43" t="s">
        <v>3</v>
      </c>
      <c r="U55" s="43">
        <f t="shared" si="18"/>
        <v>0</v>
      </c>
    </row>
    <row r="56" spans="1:21" s="11" customFormat="1" ht="25.5" x14ac:dyDescent="0.2">
      <c r="A56" s="80" t="s">
        <v>119</v>
      </c>
      <c r="B56" s="90" t="s">
        <v>255</v>
      </c>
      <c r="C56" s="57" t="s">
        <v>59</v>
      </c>
      <c r="D56" s="51"/>
      <c r="E56" s="49">
        <f>F56+G56</f>
        <v>132</v>
      </c>
      <c r="F56" s="58">
        <v>44</v>
      </c>
      <c r="G56" s="58">
        <f>H56+I56</f>
        <v>88</v>
      </c>
      <c r="H56" s="58">
        <v>28</v>
      </c>
      <c r="I56" s="58">
        <v>60</v>
      </c>
      <c r="J56" s="58"/>
      <c r="K56" s="54"/>
      <c r="L56" s="54"/>
      <c r="M56" s="54"/>
      <c r="N56" s="54"/>
      <c r="O56" s="54"/>
      <c r="P56" s="58"/>
      <c r="Q56" s="58"/>
      <c r="R56" s="58">
        <v>88</v>
      </c>
      <c r="S56" s="17"/>
      <c r="T56" s="58"/>
      <c r="U56" s="58"/>
    </row>
    <row r="57" spans="1:21" s="11" customFormat="1" ht="12.75" x14ac:dyDescent="0.15">
      <c r="A57" s="87" t="s">
        <v>165</v>
      </c>
      <c r="B57" s="50" t="s">
        <v>166</v>
      </c>
      <c r="C57" s="51" t="s">
        <v>142</v>
      </c>
      <c r="D57" s="59"/>
      <c r="E57" s="49">
        <v>108</v>
      </c>
      <c r="F57" s="58"/>
      <c r="G57" s="58"/>
      <c r="H57" s="58"/>
      <c r="I57" s="63"/>
      <c r="J57" s="63"/>
      <c r="K57" s="58">
        <v>108</v>
      </c>
      <c r="L57" s="58"/>
      <c r="M57" s="58"/>
      <c r="N57" s="58"/>
      <c r="O57" s="58"/>
      <c r="P57" s="58"/>
      <c r="Q57" s="58"/>
      <c r="R57" s="58" t="s">
        <v>105</v>
      </c>
      <c r="S57" s="58"/>
      <c r="T57" s="58"/>
      <c r="U57" s="58"/>
    </row>
    <row r="58" spans="1:21" s="11" customFormat="1" ht="25.5" x14ac:dyDescent="0.15">
      <c r="A58" s="87" t="s">
        <v>167</v>
      </c>
      <c r="B58" s="50" t="s">
        <v>332</v>
      </c>
      <c r="C58" s="51" t="s">
        <v>142</v>
      </c>
      <c r="D58" s="59"/>
      <c r="E58" s="49">
        <v>72</v>
      </c>
      <c r="F58" s="58"/>
      <c r="G58" s="58"/>
      <c r="H58" s="58"/>
      <c r="I58" s="63"/>
      <c r="J58" s="63"/>
      <c r="K58" s="58">
        <v>72</v>
      </c>
      <c r="L58" s="58"/>
      <c r="M58" s="58"/>
      <c r="N58" s="58"/>
      <c r="O58" s="58"/>
      <c r="P58" s="58"/>
      <c r="Q58" s="58"/>
      <c r="R58" s="58" t="s">
        <v>163</v>
      </c>
      <c r="S58" s="58"/>
      <c r="T58" s="58"/>
      <c r="U58" s="58"/>
    </row>
    <row r="59" spans="1:21" s="11" customFormat="1" ht="13.5" thickBot="1" x14ac:dyDescent="0.2">
      <c r="A59" s="87" t="s">
        <v>168</v>
      </c>
      <c r="B59" s="50" t="s">
        <v>87</v>
      </c>
      <c r="C59" s="59"/>
      <c r="D59" s="59" t="s">
        <v>103</v>
      </c>
      <c r="E59" s="49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s="11" customFormat="1" ht="42.6" customHeight="1" thickBot="1" x14ac:dyDescent="0.2">
      <c r="A60" s="43" t="s">
        <v>120</v>
      </c>
      <c r="B60" s="43" t="s">
        <v>266</v>
      </c>
      <c r="C60" s="43" t="s">
        <v>1</v>
      </c>
      <c r="D60" s="43" t="s">
        <v>0</v>
      </c>
      <c r="E60" s="43" t="s">
        <v>270</v>
      </c>
      <c r="F60" s="43">
        <f>F61+F62</f>
        <v>69</v>
      </c>
      <c r="G60" s="43">
        <f>G61+G62</f>
        <v>142</v>
      </c>
      <c r="H60" s="43">
        <f>H61+H62</f>
        <v>60</v>
      </c>
      <c r="I60" s="43">
        <f>I61+I62</f>
        <v>82</v>
      </c>
      <c r="J60" s="43">
        <f>J61+J62</f>
        <v>0</v>
      </c>
      <c r="K60" s="43">
        <f>K63+K64</f>
        <v>72</v>
      </c>
      <c r="L60" s="43">
        <f t="shared" ref="L60:Q60" si="19">L61+L62</f>
        <v>0</v>
      </c>
      <c r="M60" s="43">
        <f t="shared" si="19"/>
        <v>0</v>
      </c>
      <c r="N60" s="43">
        <f t="shared" si="19"/>
        <v>0</v>
      </c>
      <c r="O60" s="43">
        <f t="shared" si="19"/>
        <v>0</v>
      </c>
      <c r="P60" s="43">
        <f t="shared" si="19"/>
        <v>0</v>
      </c>
      <c r="Q60" s="43">
        <f t="shared" si="19"/>
        <v>0</v>
      </c>
      <c r="R60" s="43" t="s">
        <v>3</v>
      </c>
      <c r="S60" s="43" t="s">
        <v>185</v>
      </c>
      <c r="T60" s="43" t="s">
        <v>262</v>
      </c>
      <c r="U60" s="43">
        <f>U61+U62</f>
        <v>0</v>
      </c>
    </row>
    <row r="61" spans="1:21" s="11" customFormat="1" ht="12.75" x14ac:dyDescent="0.2">
      <c r="A61" s="80" t="s">
        <v>121</v>
      </c>
      <c r="B61" s="90" t="s">
        <v>267</v>
      </c>
      <c r="C61" s="57" t="s">
        <v>59</v>
      </c>
      <c r="D61" s="57"/>
      <c r="E61" s="49">
        <f>F61+G61</f>
        <v>211</v>
      </c>
      <c r="F61" s="58">
        <v>69</v>
      </c>
      <c r="G61" s="58">
        <f>H61+I61</f>
        <v>142</v>
      </c>
      <c r="H61" s="58">
        <v>60</v>
      </c>
      <c r="I61" s="58">
        <v>82</v>
      </c>
      <c r="J61" s="58"/>
      <c r="K61" s="54"/>
      <c r="L61" s="54"/>
      <c r="M61" s="54"/>
      <c r="N61" s="54"/>
      <c r="O61" s="54"/>
      <c r="P61" s="58"/>
      <c r="Q61" s="58"/>
      <c r="R61" s="58"/>
      <c r="S61" s="58" t="s">
        <v>268</v>
      </c>
      <c r="T61" s="58" t="s">
        <v>269</v>
      </c>
      <c r="U61" s="58"/>
    </row>
    <row r="62" spans="1:21" s="14" customFormat="1" ht="12.75" hidden="1" x14ac:dyDescent="0.15">
      <c r="A62" s="80"/>
      <c r="B62" s="50"/>
      <c r="C62" s="51"/>
      <c r="D62" s="57"/>
      <c r="E62" s="49"/>
      <c r="F62" s="58"/>
      <c r="G62" s="58"/>
      <c r="H62" s="58"/>
      <c r="I62" s="58"/>
      <c r="J62" s="58"/>
      <c r="K62" s="54"/>
      <c r="L62" s="54"/>
      <c r="M62" s="54"/>
      <c r="N62" s="54"/>
      <c r="O62" s="54"/>
      <c r="P62" s="58"/>
      <c r="Q62" s="58"/>
      <c r="R62" s="58"/>
      <c r="S62" s="58"/>
      <c r="T62" s="58"/>
      <c r="U62" s="58"/>
    </row>
    <row r="63" spans="1:21" s="11" customFormat="1" ht="12.75" hidden="1" x14ac:dyDescent="0.15">
      <c r="A63" s="80"/>
      <c r="B63" s="50"/>
      <c r="C63" s="51"/>
      <c r="D63" s="57"/>
      <c r="E63" s="49"/>
      <c r="F63" s="58"/>
      <c r="G63" s="58"/>
      <c r="H63" s="58"/>
      <c r="I63" s="58"/>
      <c r="J63" s="58"/>
      <c r="K63" s="54"/>
      <c r="L63" s="54"/>
      <c r="M63" s="54"/>
      <c r="N63" s="54"/>
      <c r="O63" s="54"/>
      <c r="P63" s="58"/>
      <c r="Q63" s="58"/>
      <c r="R63" s="58"/>
      <c r="S63" s="58"/>
      <c r="T63" s="58"/>
      <c r="U63" s="58"/>
    </row>
    <row r="64" spans="1:21" s="11" customFormat="1" ht="25.5" x14ac:dyDescent="0.15">
      <c r="A64" s="80" t="s">
        <v>170</v>
      </c>
      <c r="B64" s="50" t="s">
        <v>332</v>
      </c>
      <c r="C64" s="51" t="s">
        <v>142</v>
      </c>
      <c r="D64" s="57"/>
      <c r="E64" s="49">
        <v>72</v>
      </c>
      <c r="F64" s="58"/>
      <c r="G64" s="58"/>
      <c r="H64" s="58"/>
      <c r="I64" s="58"/>
      <c r="J64" s="58"/>
      <c r="K64" s="54">
        <v>72</v>
      </c>
      <c r="L64" s="54"/>
      <c r="M64" s="54"/>
      <c r="N64" s="54"/>
      <c r="O64" s="54"/>
      <c r="P64" s="58"/>
      <c r="Q64" s="58"/>
      <c r="R64" s="58"/>
      <c r="S64" s="58" t="s">
        <v>163</v>
      </c>
      <c r="T64" s="58"/>
      <c r="U64" s="58"/>
    </row>
    <row r="65" spans="1:21" s="11" customFormat="1" ht="13.5" thickBot="1" x14ac:dyDescent="0.2">
      <c r="A65" s="80" t="s">
        <v>171</v>
      </c>
      <c r="B65" s="50" t="s">
        <v>87</v>
      </c>
      <c r="C65" s="51"/>
      <c r="D65" s="51" t="s">
        <v>103</v>
      </c>
      <c r="E65" s="49"/>
      <c r="F65" s="58"/>
      <c r="G65" s="58"/>
      <c r="H65" s="58"/>
      <c r="I65" s="58"/>
      <c r="J65" s="58"/>
      <c r="K65" s="54"/>
      <c r="L65" s="54"/>
      <c r="M65" s="54"/>
      <c r="N65" s="54"/>
      <c r="O65" s="54"/>
      <c r="P65" s="58"/>
      <c r="Q65" s="58"/>
      <c r="R65" s="58"/>
      <c r="S65" s="58"/>
      <c r="T65" s="58"/>
      <c r="U65" s="58"/>
    </row>
    <row r="66" spans="1:21" s="12" customFormat="1" ht="26.25" thickBot="1" x14ac:dyDescent="0.2">
      <c r="A66" s="43" t="s">
        <v>172</v>
      </c>
      <c r="B66" s="43" t="s">
        <v>271</v>
      </c>
      <c r="C66" s="43" t="s">
        <v>1</v>
      </c>
      <c r="D66" s="43" t="s">
        <v>0</v>
      </c>
      <c r="E66" s="43" t="s">
        <v>294</v>
      </c>
      <c r="F66" s="43" t="s">
        <v>295</v>
      </c>
      <c r="G66" s="43" t="s">
        <v>297</v>
      </c>
      <c r="H66" s="43" t="s">
        <v>164</v>
      </c>
      <c r="I66" s="43" t="s">
        <v>298</v>
      </c>
      <c r="J66" s="43">
        <f t="shared" ref="J66" si="20">J67</f>
        <v>0</v>
      </c>
      <c r="K66" s="43" t="s">
        <v>26</v>
      </c>
      <c r="L66" s="43">
        <f>SUM(L67:L70)</f>
        <v>0</v>
      </c>
      <c r="M66" s="43">
        <f>M70</f>
        <v>0</v>
      </c>
      <c r="N66" s="43">
        <f t="shared" ref="N66:O66" si="21">N67</f>
        <v>0</v>
      </c>
      <c r="O66" s="43">
        <f t="shared" si="21"/>
        <v>0</v>
      </c>
      <c r="P66" s="43" t="s">
        <v>3</v>
      </c>
      <c r="Q66" s="43">
        <f>Q67</f>
        <v>0</v>
      </c>
      <c r="R66" s="43">
        <f t="shared" ref="R66:U66" si="22">R67</f>
        <v>0</v>
      </c>
      <c r="S66" s="43">
        <f t="shared" si="22"/>
        <v>104</v>
      </c>
      <c r="T66" s="43">
        <f t="shared" si="22"/>
        <v>0</v>
      </c>
      <c r="U66" s="43">
        <f t="shared" si="22"/>
        <v>0</v>
      </c>
    </row>
    <row r="67" spans="1:21" s="11" customFormat="1" ht="23.45" customHeight="1" x14ac:dyDescent="0.2">
      <c r="A67" s="80" t="s">
        <v>173</v>
      </c>
      <c r="B67" s="90" t="s">
        <v>272</v>
      </c>
      <c r="C67" s="51" t="s">
        <v>142</v>
      </c>
      <c r="D67" s="57"/>
      <c r="E67" s="49">
        <f>F67+G67</f>
        <v>156</v>
      </c>
      <c r="F67" s="58">
        <v>52</v>
      </c>
      <c r="G67" s="58">
        <f>H67+I67</f>
        <v>104</v>
      </c>
      <c r="H67" s="58">
        <v>60</v>
      </c>
      <c r="I67" s="58">
        <v>44</v>
      </c>
      <c r="J67" s="58"/>
      <c r="K67" s="58"/>
      <c r="L67" s="58"/>
      <c r="M67" s="58"/>
      <c r="N67" s="58"/>
      <c r="O67" s="58"/>
      <c r="P67" s="58"/>
      <c r="Q67" s="58"/>
      <c r="R67" s="58"/>
      <c r="S67" s="58">
        <v>104</v>
      </c>
      <c r="T67" s="58"/>
      <c r="U67" s="58"/>
    </row>
    <row r="68" spans="1:21" s="11" customFormat="1" ht="25.5" hidden="1" x14ac:dyDescent="0.15">
      <c r="A68" s="80" t="s">
        <v>176</v>
      </c>
      <c r="B68" s="50" t="s">
        <v>177</v>
      </c>
      <c r="C68" s="57"/>
      <c r="D68" s="57" t="s">
        <v>143</v>
      </c>
      <c r="E68" s="49">
        <f>F68+G68</f>
        <v>120</v>
      </c>
      <c r="F68" s="58">
        <v>40</v>
      </c>
      <c r="G68" s="58">
        <f>H68+I68</f>
        <v>80</v>
      </c>
      <c r="H68" s="58">
        <v>50</v>
      </c>
      <c r="I68" s="58">
        <v>30</v>
      </c>
      <c r="J68" s="88"/>
      <c r="K68" s="58"/>
      <c r="L68" s="58"/>
      <c r="M68" s="58"/>
      <c r="N68" s="58"/>
      <c r="O68" s="58"/>
      <c r="P68" s="58">
        <v>80</v>
      </c>
      <c r="Q68" s="58"/>
      <c r="R68" s="58"/>
      <c r="S68" s="58"/>
      <c r="T68" s="58"/>
      <c r="U68" s="58"/>
    </row>
    <row r="69" spans="1:21" s="11" customFormat="1" ht="12.75" x14ac:dyDescent="0.15">
      <c r="A69" s="80" t="s">
        <v>174</v>
      </c>
      <c r="B69" s="50" t="s">
        <v>158</v>
      </c>
      <c r="C69" s="51" t="s">
        <v>142</v>
      </c>
      <c r="D69" s="51"/>
      <c r="E69" s="58">
        <v>36</v>
      </c>
      <c r="F69" s="58"/>
      <c r="G69" s="58"/>
      <c r="H69" s="58"/>
      <c r="I69" s="63"/>
      <c r="J69" s="64"/>
      <c r="K69" s="54">
        <v>36</v>
      </c>
      <c r="L69" s="54"/>
      <c r="M69" s="54"/>
      <c r="N69" s="54"/>
      <c r="O69" s="54"/>
      <c r="P69" s="58"/>
      <c r="Q69" s="58"/>
      <c r="R69" s="58"/>
      <c r="S69" s="58" t="s">
        <v>106</v>
      </c>
      <c r="T69" s="58"/>
      <c r="U69" s="58"/>
    </row>
    <row r="70" spans="1:21" s="11" customFormat="1" ht="13.5" customHeight="1" thickBot="1" x14ac:dyDescent="0.2">
      <c r="A70" s="80" t="s">
        <v>175</v>
      </c>
      <c r="B70" s="50" t="s">
        <v>87</v>
      </c>
      <c r="C70" s="51"/>
      <c r="D70" s="51" t="s">
        <v>103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 s="11" customFormat="1" ht="39" customHeight="1" thickBot="1" x14ac:dyDescent="0.2">
      <c r="A71" s="43" t="s">
        <v>180</v>
      </c>
      <c r="B71" s="43" t="s">
        <v>274</v>
      </c>
      <c r="C71" s="43" t="s">
        <v>1</v>
      </c>
      <c r="D71" s="43" t="s">
        <v>0</v>
      </c>
      <c r="E71" s="43" t="s">
        <v>293</v>
      </c>
      <c r="F71" s="43" t="s">
        <v>262</v>
      </c>
      <c r="G71" s="43" t="s">
        <v>276</v>
      </c>
      <c r="H71" s="43" t="s">
        <v>195</v>
      </c>
      <c r="I71" s="43" t="s">
        <v>196</v>
      </c>
      <c r="J71" s="43" t="s">
        <v>3</v>
      </c>
      <c r="K71" s="43" t="s">
        <v>275</v>
      </c>
      <c r="L71" s="43" t="s">
        <v>3</v>
      </c>
      <c r="M71" s="43" t="s">
        <v>3</v>
      </c>
      <c r="N71" s="43" t="s">
        <v>3</v>
      </c>
      <c r="O71" s="43" t="s">
        <v>3</v>
      </c>
      <c r="P71" s="43" t="s">
        <v>3</v>
      </c>
      <c r="Q71" s="43" t="s">
        <v>276</v>
      </c>
      <c r="R71" s="43" t="s">
        <v>3</v>
      </c>
      <c r="S71" s="43" t="s">
        <v>3</v>
      </c>
      <c r="T71" s="43" t="s">
        <v>3</v>
      </c>
      <c r="U71" s="43" t="s">
        <v>3</v>
      </c>
    </row>
    <row r="72" spans="1:21" s="11" customFormat="1" ht="39" customHeight="1" x14ac:dyDescent="0.2">
      <c r="A72" s="80" t="s">
        <v>181</v>
      </c>
      <c r="B72" s="90" t="s">
        <v>273</v>
      </c>
      <c r="C72" s="57" t="s">
        <v>142</v>
      </c>
      <c r="D72" s="51"/>
      <c r="E72" s="58">
        <f>G72+F72</f>
        <v>234</v>
      </c>
      <c r="F72" s="58">
        <v>70</v>
      </c>
      <c r="G72" s="58">
        <f>H72+I72</f>
        <v>164</v>
      </c>
      <c r="H72" s="58">
        <v>50</v>
      </c>
      <c r="I72" s="58">
        <v>114</v>
      </c>
      <c r="J72" s="58"/>
      <c r="K72" s="58"/>
      <c r="L72" s="58"/>
      <c r="M72" s="58"/>
      <c r="N72" s="58"/>
      <c r="O72" s="58"/>
      <c r="P72" s="58"/>
      <c r="Q72" s="58">
        <v>164</v>
      </c>
      <c r="R72" s="58"/>
      <c r="S72" s="58"/>
      <c r="T72" s="58"/>
      <c r="U72" s="58"/>
    </row>
    <row r="73" spans="1:21" s="11" customFormat="1" ht="13.5" customHeight="1" x14ac:dyDescent="0.15">
      <c r="A73" s="80" t="s">
        <v>183</v>
      </c>
      <c r="B73" s="50" t="s">
        <v>158</v>
      </c>
      <c r="C73" s="51" t="s">
        <v>142</v>
      </c>
      <c r="D73" s="51"/>
      <c r="E73" s="58">
        <v>144</v>
      </c>
      <c r="F73" s="58"/>
      <c r="G73" s="58"/>
      <c r="H73" s="58"/>
      <c r="I73" s="58"/>
      <c r="J73" s="58"/>
      <c r="K73" s="58">
        <v>144</v>
      </c>
      <c r="L73" s="58"/>
      <c r="M73" s="58"/>
      <c r="N73" s="58"/>
      <c r="O73" s="58"/>
      <c r="P73" s="58"/>
      <c r="Q73" s="58" t="s">
        <v>100</v>
      </c>
      <c r="R73" s="58"/>
      <c r="S73" s="58"/>
      <c r="T73" s="58"/>
      <c r="U73" s="58"/>
    </row>
    <row r="74" spans="1:21" s="11" customFormat="1" ht="23.25" customHeight="1" x14ac:dyDescent="0.15">
      <c r="A74" s="80" t="s">
        <v>184</v>
      </c>
      <c r="B74" s="50" t="s">
        <v>332</v>
      </c>
      <c r="C74" s="51" t="s">
        <v>142</v>
      </c>
      <c r="D74" s="51"/>
      <c r="E74" s="58">
        <v>108</v>
      </c>
      <c r="F74" s="58"/>
      <c r="G74" s="58"/>
      <c r="H74" s="58"/>
      <c r="I74" s="58"/>
      <c r="J74" s="58"/>
      <c r="K74" s="58">
        <v>108</v>
      </c>
      <c r="L74" s="58"/>
      <c r="M74" s="58"/>
      <c r="N74" s="58"/>
      <c r="O74" s="58"/>
      <c r="P74" s="58"/>
      <c r="Q74" s="58" t="s">
        <v>105</v>
      </c>
      <c r="R74" s="58"/>
      <c r="S74" s="58"/>
      <c r="T74" s="58"/>
      <c r="U74" s="58"/>
    </row>
    <row r="75" spans="1:21" s="11" customFormat="1" ht="17.25" customHeight="1" thickBot="1" x14ac:dyDescent="0.2">
      <c r="A75" s="80" t="s">
        <v>182</v>
      </c>
      <c r="B75" s="50" t="s">
        <v>87</v>
      </c>
      <c r="C75" s="51"/>
      <c r="D75" s="51" t="s">
        <v>103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 s="11" customFormat="1" ht="51.95" customHeight="1" thickBot="1" x14ac:dyDescent="0.2">
      <c r="A76" s="43" t="s">
        <v>190</v>
      </c>
      <c r="B76" s="43" t="s">
        <v>277</v>
      </c>
      <c r="C76" s="43" t="s">
        <v>2</v>
      </c>
      <c r="D76" s="43" t="s">
        <v>0</v>
      </c>
      <c r="E76" s="43" t="s">
        <v>282</v>
      </c>
      <c r="F76" s="43" t="s">
        <v>283</v>
      </c>
      <c r="G76" s="43" t="s">
        <v>284</v>
      </c>
      <c r="H76" s="43" t="s">
        <v>285</v>
      </c>
      <c r="I76" s="43" t="s">
        <v>286</v>
      </c>
      <c r="J76" s="43" t="s">
        <v>3</v>
      </c>
      <c r="K76" s="43" t="s">
        <v>3</v>
      </c>
      <c r="L76" s="43" t="s">
        <v>3</v>
      </c>
      <c r="M76" s="43" t="s">
        <v>3</v>
      </c>
      <c r="N76" s="43" t="s">
        <v>3</v>
      </c>
      <c r="O76" s="43" t="s">
        <v>3</v>
      </c>
      <c r="P76" s="43" t="s">
        <v>3</v>
      </c>
      <c r="Q76" s="43" t="s">
        <v>3</v>
      </c>
      <c r="R76" s="43" t="s">
        <v>3</v>
      </c>
      <c r="S76" s="43" t="s">
        <v>3</v>
      </c>
      <c r="T76" s="43" t="s">
        <v>162</v>
      </c>
      <c r="U76" s="43" t="s">
        <v>259</v>
      </c>
    </row>
    <row r="77" spans="1:21" s="11" customFormat="1" ht="30" customHeight="1" x14ac:dyDescent="0.2">
      <c r="A77" s="80" t="s">
        <v>191</v>
      </c>
      <c r="B77" s="90" t="s">
        <v>278</v>
      </c>
      <c r="C77" s="51" t="s">
        <v>59</v>
      </c>
      <c r="D77" s="51"/>
      <c r="E77" s="58">
        <f>G77+F77</f>
        <v>244</v>
      </c>
      <c r="F77" s="58">
        <v>80</v>
      </c>
      <c r="G77" s="58">
        <f>H77+I77</f>
        <v>164</v>
      </c>
      <c r="H77" s="58">
        <v>104</v>
      </c>
      <c r="I77" s="58">
        <v>60</v>
      </c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 t="s">
        <v>287</v>
      </c>
      <c r="U77" s="58" t="s">
        <v>281</v>
      </c>
    </row>
    <row r="78" spans="1:21" s="11" customFormat="1" ht="25.5" customHeight="1" x14ac:dyDescent="0.2">
      <c r="A78" s="80" t="s">
        <v>192</v>
      </c>
      <c r="B78" s="90" t="s">
        <v>279</v>
      </c>
      <c r="C78" s="51" t="s">
        <v>142</v>
      </c>
      <c r="D78" s="51"/>
      <c r="E78" s="58">
        <f>G78+F78</f>
        <v>105</v>
      </c>
      <c r="F78" s="58">
        <v>35</v>
      </c>
      <c r="G78" s="58">
        <f>H78+I78</f>
        <v>70</v>
      </c>
      <c r="H78" s="58">
        <v>42</v>
      </c>
      <c r="I78" s="58">
        <v>28</v>
      </c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>
        <v>70</v>
      </c>
    </row>
    <row r="79" spans="1:21" s="11" customFormat="1" ht="23.45" customHeight="1" x14ac:dyDescent="0.2">
      <c r="A79" s="80" t="s">
        <v>193</v>
      </c>
      <c r="B79" s="90" t="s">
        <v>280</v>
      </c>
      <c r="C79" s="51" t="s">
        <v>142</v>
      </c>
      <c r="D79" s="51"/>
      <c r="E79" s="58">
        <f>G79+F79</f>
        <v>120</v>
      </c>
      <c r="F79" s="58">
        <v>40</v>
      </c>
      <c r="G79" s="58">
        <f>H79+I79</f>
        <v>80</v>
      </c>
      <c r="H79" s="58">
        <v>50</v>
      </c>
      <c r="I79" s="58">
        <v>30</v>
      </c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>
        <v>80</v>
      </c>
    </row>
    <row r="80" spans="1:21" s="11" customFormat="1" ht="13.5" customHeight="1" x14ac:dyDescent="0.15">
      <c r="A80" s="80" t="s">
        <v>194</v>
      </c>
      <c r="B80" s="50" t="s">
        <v>87</v>
      </c>
      <c r="C80" s="51"/>
      <c r="D80" s="51" t="s">
        <v>103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2" s="11" customFormat="1" ht="13.5" customHeight="1" x14ac:dyDescent="0.15">
      <c r="A81" s="80"/>
      <c r="B81" s="50"/>
      <c r="C81" s="51"/>
      <c r="D81" s="51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2" s="11" customFormat="1" ht="25.5" x14ac:dyDescent="0.15">
      <c r="A82" s="47" t="s">
        <v>33</v>
      </c>
      <c r="B82" s="48" t="s">
        <v>333</v>
      </c>
      <c r="C82" s="51" t="s">
        <v>151</v>
      </c>
      <c r="D82" s="51"/>
      <c r="E82" s="54">
        <v>144</v>
      </c>
      <c r="F82" s="58"/>
      <c r="G82" s="58"/>
      <c r="H82" s="58"/>
      <c r="I82" s="58"/>
      <c r="J82" s="58"/>
      <c r="K82" s="54"/>
      <c r="L82" s="54"/>
      <c r="M82" s="54"/>
      <c r="N82" s="54"/>
      <c r="O82" s="54"/>
      <c r="P82" s="58"/>
      <c r="Q82" s="58"/>
      <c r="R82" s="58"/>
      <c r="S82" s="58"/>
      <c r="T82" s="58"/>
      <c r="U82" s="58">
        <v>144</v>
      </c>
    </row>
    <row r="83" spans="1:22" s="11" customFormat="1" ht="12.75" x14ac:dyDescent="0.15">
      <c r="A83" s="47"/>
      <c r="B83" s="95" t="s">
        <v>187</v>
      </c>
      <c r="C83" s="51"/>
      <c r="D83" s="51"/>
      <c r="E83" s="54">
        <v>252</v>
      </c>
      <c r="F83" s="58"/>
      <c r="G83" s="58"/>
      <c r="H83" s="58"/>
      <c r="I83" s="63"/>
      <c r="J83" s="63"/>
      <c r="K83" s="54"/>
      <c r="L83" s="54"/>
      <c r="M83" s="54"/>
      <c r="N83" s="54">
        <v>0.5</v>
      </c>
      <c r="O83" s="54">
        <v>1.5</v>
      </c>
      <c r="P83" s="54">
        <v>0.5</v>
      </c>
      <c r="Q83" s="54">
        <v>0.5</v>
      </c>
      <c r="R83" s="58">
        <v>1</v>
      </c>
      <c r="S83" s="58">
        <v>1</v>
      </c>
      <c r="T83" s="58">
        <v>1</v>
      </c>
      <c r="U83" s="58">
        <v>1</v>
      </c>
    </row>
    <row r="84" spans="1:22" s="11" customFormat="1" ht="12.75" x14ac:dyDescent="0.15">
      <c r="A84" s="18"/>
      <c r="B84" s="96" t="s">
        <v>61</v>
      </c>
      <c r="C84" s="66"/>
      <c r="D84" s="66"/>
      <c r="E84" s="58">
        <v>2250</v>
      </c>
      <c r="F84" s="58"/>
      <c r="G84" s="58"/>
      <c r="H84" s="58"/>
      <c r="I84" s="58"/>
      <c r="J84" s="58"/>
      <c r="K84" s="58"/>
      <c r="L84" s="58"/>
      <c r="M84" s="58"/>
      <c r="N84" s="56">
        <v>297</v>
      </c>
      <c r="O84" s="56">
        <v>405</v>
      </c>
      <c r="P84" s="56">
        <v>297</v>
      </c>
      <c r="Q84" s="56">
        <v>297</v>
      </c>
      <c r="R84" s="56">
        <v>198</v>
      </c>
      <c r="S84" s="56">
        <v>324</v>
      </c>
      <c r="T84" s="56">
        <v>252</v>
      </c>
      <c r="U84" s="58">
        <v>180</v>
      </c>
    </row>
    <row r="85" spans="1:22" s="13" customFormat="1" ht="22.5" customHeight="1" x14ac:dyDescent="0.2">
      <c r="A85" s="18"/>
      <c r="B85" s="93" t="s">
        <v>63</v>
      </c>
      <c r="C85" s="97" t="s">
        <v>231</v>
      </c>
      <c r="D85" s="97" t="s">
        <v>306</v>
      </c>
      <c r="E85" s="19">
        <f>E7+E23+E28+E31</f>
        <v>7578</v>
      </c>
      <c r="F85" s="19">
        <f t="shared" ref="F85:U85" si="23">F7+F23+F28+F31</f>
        <v>2250</v>
      </c>
      <c r="G85" s="19">
        <f t="shared" si="23"/>
        <v>4500</v>
      </c>
      <c r="H85" s="19">
        <f t="shared" si="23"/>
        <v>2718</v>
      </c>
      <c r="I85" s="19">
        <f t="shared" si="23"/>
        <v>1752</v>
      </c>
      <c r="J85" s="19">
        <f t="shared" si="23"/>
        <v>30</v>
      </c>
      <c r="K85" s="19">
        <f t="shared" si="23"/>
        <v>828</v>
      </c>
      <c r="L85" s="19">
        <f t="shared" si="23"/>
        <v>0</v>
      </c>
      <c r="M85" s="19">
        <f t="shared" si="23"/>
        <v>0</v>
      </c>
      <c r="N85" s="19">
        <f t="shared" si="23"/>
        <v>594</v>
      </c>
      <c r="O85" s="19">
        <f t="shared" si="23"/>
        <v>810</v>
      </c>
      <c r="P85" s="19">
        <f t="shared" si="23"/>
        <v>594</v>
      </c>
      <c r="Q85" s="19">
        <f t="shared" si="23"/>
        <v>594</v>
      </c>
      <c r="R85" s="19">
        <f t="shared" si="23"/>
        <v>396</v>
      </c>
      <c r="S85" s="19">
        <f t="shared" si="23"/>
        <v>648</v>
      </c>
      <c r="T85" s="19">
        <f t="shared" si="23"/>
        <v>504</v>
      </c>
      <c r="U85" s="19">
        <f t="shared" si="23"/>
        <v>360</v>
      </c>
    </row>
    <row r="86" spans="1:22" s="11" customFormat="1" ht="14.25" customHeight="1" x14ac:dyDescent="0.2">
      <c r="A86" s="89" t="s">
        <v>188</v>
      </c>
      <c r="B86" s="89" t="s">
        <v>189</v>
      </c>
      <c r="C86" s="68"/>
      <c r="D86" s="68"/>
      <c r="E86" s="69">
        <v>216</v>
      </c>
      <c r="F86" s="67"/>
      <c r="G86" s="58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58" t="s">
        <v>99</v>
      </c>
    </row>
    <row r="87" spans="1:22" ht="12.75" x14ac:dyDescent="0.2">
      <c r="A87" s="20"/>
      <c r="B87" s="21" t="s">
        <v>98</v>
      </c>
      <c r="C87" s="45"/>
      <c r="D87" s="45"/>
      <c r="E87" s="20">
        <v>35</v>
      </c>
      <c r="F87" s="24"/>
      <c r="G87" s="24"/>
      <c r="H87" s="24"/>
      <c r="I87" s="24"/>
      <c r="J87" s="24"/>
      <c r="K87" s="46"/>
      <c r="L87" s="46"/>
      <c r="M87" s="46"/>
      <c r="N87" s="46"/>
      <c r="O87" s="46"/>
      <c r="P87" s="24"/>
      <c r="Q87" s="70"/>
      <c r="R87" s="24"/>
      <c r="S87" s="24">
        <v>35</v>
      </c>
      <c r="T87" s="24"/>
      <c r="U87" s="24"/>
    </row>
    <row r="88" spans="1:22" ht="30.6" customHeight="1" x14ac:dyDescent="0.15">
      <c r="A88" s="155" t="s">
        <v>327</v>
      </c>
      <c r="B88" s="156"/>
      <c r="C88" s="156"/>
      <c r="D88" s="156"/>
      <c r="E88" s="156"/>
      <c r="F88" s="157"/>
      <c r="G88" s="147" t="s">
        <v>63</v>
      </c>
      <c r="H88" s="143" t="s">
        <v>64</v>
      </c>
      <c r="I88" s="143"/>
      <c r="J88" s="46"/>
      <c r="K88" s="46"/>
      <c r="L88" s="46"/>
      <c r="M88" s="46"/>
      <c r="N88" s="71">
        <f>N85</f>
        <v>594</v>
      </c>
      <c r="O88" s="71">
        <f t="shared" ref="O88:U88" si="24">O85</f>
        <v>810</v>
      </c>
      <c r="P88" s="71">
        <f t="shared" si="24"/>
        <v>594</v>
      </c>
      <c r="Q88" s="71">
        <f t="shared" si="24"/>
        <v>594</v>
      </c>
      <c r="R88" s="71">
        <f t="shared" si="24"/>
        <v>396</v>
      </c>
      <c r="S88" s="71">
        <v>648</v>
      </c>
      <c r="T88" s="71">
        <f t="shared" si="24"/>
        <v>504</v>
      </c>
      <c r="U88" s="71">
        <f t="shared" si="24"/>
        <v>360</v>
      </c>
    </row>
    <row r="89" spans="1:22" ht="23.25" customHeight="1" x14ac:dyDescent="0.15">
      <c r="A89" s="158" t="s">
        <v>62</v>
      </c>
      <c r="B89" s="159"/>
      <c r="C89" s="159"/>
      <c r="D89" s="159"/>
      <c r="E89" s="159"/>
      <c r="F89" s="160"/>
      <c r="G89" s="147"/>
      <c r="H89" s="141" t="s">
        <v>65</v>
      </c>
      <c r="I89" s="141"/>
      <c r="J89" s="46"/>
      <c r="K89" s="46"/>
      <c r="L89" s="46"/>
      <c r="M89" s="46"/>
      <c r="N89" s="46"/>
      <c r="O89" s="46"/>
      <c r="P89" s="46"/>
      <c r="Q89" s="46">
        <v>4</v>
      </c>
      <c r="R89" s="46">
        <v>3</v>
      </c>
      <c r="S89" s="46">
        <v>3</v>
      </c>
      <c r="T89" s="24"/>
      <c r="U89" s="46"/>
    </row>
    <row r="90" spans="1:22" ht="33" customHeight="1" x14ac:dyDescent="0.15">
      <c r="A90" s="148" t="s">
        <v>307</v>
      </c>
      <c r="B90" s="149"/>
      <c r="C90" s="149"/>
      <c r="D90" s="149"/>
      <c r="E90" s="149"/>
      <c r="F90" s="150"/>
      <c r="G90" s="147"/>
      <c r="H90" s="141" t="s">
        <v>66</v>
      </c>
      <c r="I90" s="141"/>
      <c r="J90" s="46"/>
      <c r="K90" s="46"/>
      <c r="L90" s="46"/>
      <c r="M90" s="46"/>
      <c r="N90" s="46"/>
      <c r="O90" s="46"/>
      <c r="P90" s="46"/>
      <c r="Q90" s="46">
        <v>3</v>
      </c>
      <c r="R90" s="46">
        <v>2</v>
      </c>
      <c r="S90" s="46">
        <v>3</v>
      </c>
      <c r="T90" s="46">
        <v>2</v>
      </c>
      <c r="U90" s="46">
        <v>3</v>
      </c>
    </row>
    <row r="91" spans="1:22" ht="23.25" customHeight="1" x14ac:dyDescent="0.15">
      <c r="A91" s="144" t="s">
        <v>328</v>
      </c>
      <c r="B91" s="145"/>
      <c r="C91" s="145"/>
      <c r="D91" s="145"/>
      <c r="E91" s="145"/>
      <c r="F91" s="146"/>
      <c r="G91" s="147"/>
      <c r="H91" s="143" t="s">
        <v>67</v>
      </c>
      <c r="I91" s="143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>
        <v>4</v>
      </c>
    </row>
    <row r="92" spans="1:22" ht="25.5" customHeight="1" x14ac:dyDescent="0.15">
      <c r="A92" s="144"/>
      <c r="B92" s="145"/>
      <c r="C92" s="145"/>
      <c r="D92" s="145"/>
      <c r="E92" s="145"/>
      <c r="F92" s="146"/>
      <c r="G92" s="147"/>
      <c r="H92" s="141" t="s">
        <v>68</v>
      </c>
      <c r="I92" s="141"/>
      <c r="J92" s="46"/>
      <c r="K92" s="46"/>
      <c r="L92" s="46"/>
      <c r="M92" s="46"/>
      <c r="N92" s="24">
        <v>1</v>
      </c>
      <c r="O92" s="24">
        <v>3</v>
      </c>
      <c r="P92" s="24">
        <v>1</v>
      </c>
      <c r="Q92" s="24">
        <v>1</v>
      </c>
      <c r="R92" s="24">
        <v>2</v>
      </c>
      <c r="S92" s="24">
        <v>2</v>
      </c>
      <c r="T92" s="24">
        <v>2</v>
      </c>
      <c r="U92" s="24">
        <v>2</v>
      </c>
      <c r="V92" s="5">
        <f>SUM(N92:U92)</f>
        <v>14</v>
      </c>
    </row>
    <row r="93" spans="1:22" ht="12.75" x14ac:dyDescent="0.2">
      <c r="A93" s="152"/>
      <c r="B93" s="153"/>
      <c r="C93" s="153"/>
      <c r="D93" s="153"/>
      <c r="E93" s="153"/>
      <c r="F93" s="154"/>
      <c r="G93" s="147"/>
      <c r="H93" s="141" t="s">
        <v>69</v>
      </c>
      <c r="I93" s="141"/>
      <c r="J93" s="140"/>
      <c r="K93" s="138"/>
      <c r="L93" s="138"/>
      <c r="M93" s="138"/>
      <c r="N93" s="140">
        <v>2</v>
      </c>
      <c r="O93" s="140">
        <v>8</v>
      </c>
      <c r="P93" s="140">
        <v>4</v>
      </c>
      <c r="Q93" s="140">
        <v>6</v>
      </c>
      <c r="R93" s="140">
        <v>4</v>
      </c>
      <c r="S93" s="140">
        <v>6</v>
      </c>
      <c r="T93" s="140">
        <v>4</v>
      </c>
      <c r="U93" s="140">
        <v>6</v>
      </c>
      <c r="V93" s="5">
        <f>SUM(N93:U93)</f>
        <v>40</v>
      </c>
    </row>
    <row r="94" spans="1:22" ht="12.75" x14ac:dyDescent="0.15">
      <c r="A94" s="151"/>
      <c r="B94" s="151"/>
      <c r="C94" s="151"/>
      <c r="D94" s="151"/>
      <c r="E94" s="151"/>
      <c r="F94" s="151"/>
      <c r="G94" s="147"/>
      <c r="H94" s="141"/>
      <c r="I94" s="141"/>
      <c r="J94" s="140"/>
      <c r="K94" s="139"/>
      <c r="L94" s="139"/>
      <c r="M94" s="139"/>
      <c r="N94" s="140"/>
      <c r="O94" s="140"/>
      <c r="P94" s="140"/>
      <c r="Q94" s="140"/>
      <c r="R94" s="140"/>
      <c r="S94" s="140"/>
      <c r="T94" s="140"/>
      <c r="U94" s="140"/>
    </row>
    <row r="95" spans="1:22" ht="15.75" customHeight="1" x14ac:dyDescent="0.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</row>
    <row r="96" spans="1:22" ht="21.75" customHeight="1" x14ac:dyDescent="0.15">
      <c r="B96" s="15" t="s">
        <v>123</v>
      </c>
      <c r="C96" s="5"/>
      <c r="D96" s="5"/>
      <c r="N96" s="5">
        <f>N85/16.5</f>
        <v>36</v>
      </c>
      <c r="O96" s="5">
        <f>O85/22.5</f>
        <v>36</v>
      </c>
      <c r="P96" s="5">
        <f>P88/16.5</f>
        <v>36</v>
      </c>
      <c r="Q96" s="5">
        <f>Q88/16.5</f>
        <v>36</v>
      </c>
      <c r="R96" s="5">
        <f>R88/11</f>
        <v>36</v>
      </c>
      <c r="S96" s="5">
        <f>S88/18</f>
        <v>36</v>
      </c>
      <c r="T96" s="5">
        <f>T88/14</f>
        <v>36</v>
      </c>
      <c r="U96" s="5">
        <f>U85/10</f>
        <v>36</v>
      </c>
    </row>
    <row r="97" spans="3:4" ht="13.5" customHeight="1" x14ac:dyDescent="0.15">
      <c r="C97" s="5"/>
      <c r="D97" s="5"/>
    </row>
    <row r="98" spans="3:4" ht="35.25" customHeight="1" x14ac:dyDescent="0.15">
      <c r="C98" s="5"/>
      <c r="D98" s="5"/>
    </row>
    <row r="99" spans="3:4" ht="13.5" customHeight="1" x14ac:dyDescent="0.15">
      <c r="C99" s="5"/>
      <c r="D99" s="5"/>
    </row>
    <row r="100" spans="3:4" ht="13.5" customHeight="1" x14ac:dyDescent="0.15">
      <c r="C100" s="5"/>
      <c r="D100" s="5"/>
    </row>
    <row r="101" spans="3:4" ht="33" customHeight="1" x14ac:dyDescent="0.15">
      <c r="C101" s="5"/>
      <c r="D101" s="5"/>
    </row>
    <row r="102" spans="3:4" ht="15" customHeight="1" x14ac:dyDescent="0.15">
      <c r="C102" s="5"/>
      <c r="D102" s="5"/>
    </row>
    <row r="103" spans="3:4" ht="13.5" customHeight="1" x14ac:dyDescent="0.15">
      <c r="C103" s="5"/>
      <c r="D103" s="5"/>
    </row>
    <row r="104" spans="3:4" ht="13.5" customHeight="1" x14ac:dyDescent="0.15">
      <c r="C104" s="5"/>
      <c r="D104" s="5"/>
    </row>
    <row r="105" spans="3:4" ht="13.5" customHeight="1" x14ac:dyDescent="0.15">
      <c r="C105" s="5"/>
      <c r="D105" s="5"/>
    </row>
    <row r="106" spans="3:4" ht="13.5" customHeight="1" x14ac:dyDescent="0.15"/>
    <row r="107" spans="3:4" ht="13.5" customHeight="1" x14ac:dyDescent="0.15"/>
  </sheetData>
  <mergeCells count="53">
    <mergeCell ref="N2:U2"/>
    <mergeCell ref="R3:S3"/>
    <mergeCell ref="H5:J5"/>
    <mergeCell ref="B2:B6"/>
    <mergeCell ref="A2:A6"/>
    <mergeCell ref="C2:D3"/>
    <mergeCell ref="G4:J4"/>
    <mergeCell ref="M4:M6"/>
    <mergeCell ref="G5:G6"/>
    <mergeCell ref="N5:N6"/>
    <mergeCell ref="O5:O6"/>
    <mergeCell ref="P5:P6"/>
    <mergeCell ref="L4:L6"/>
    <mergeCell ref="U5:U6"/>
    <mergeCell ref="S5:S6"/>
    <mergeCell ref="T93:T94"/>
    <mergeCell ref="P93:P94"/>
    <mergeCell ref="O93:O94"/>
    <mergeCell ref="T5:T6"/>
    <mergeCell ref="Q5:Q6"/>
    <mergeCell ref="R5:R6"/>
    <mergeCell ref="U93:U94"/>
    <mergeCell ref="S93:S94"/>
    <mergeCell ref="H93:I94"/>
    <mergeCell ref="T3:U3"/>
    <mergeCell ref="N3:O3"/>
    <mergeCell ref="P3:Q3"/>
    <mergeCell ref="K93:K94"/>
    <mergeCell ref="L93:L94"/>
    <mergeCell ref="H91:I91"/>
    <mergeCell ref="H90:I90"/>
    <mergeCell ref="H92:I92"/>
    <mergeCell ref="H88:I88"/>
    <mergeCell ref="J93:J94"/>
    <mergeCell ref="Q93:Q94"/>
    <mergeCell ref="R93:R94"/>
    <mergeCell ref="N93:N94"/>
    <mergeCell ref="C4:C6"/>
    <mergeCell ref="D4:D6"/>
    <mergeCell ref="E2:M3"/>
    <mergeCell ref="M93:M94"/>
    <mergeCell ref="E4:E6"/>
    <mergeCell ref="F4:F6"/>
    <mergeCell ref="A91:F91"/>
    <mergeCell ref="G88:G94"/>
    <mergeCell ref="A92:F92"/>
    <mergeCell ref="A90:F90"/>
    <mergeCell ref="A94:F94"/>
    <mergeCell ref="A93:F93"/>
    <mergeCell ref="A88:F88"/>
    <mergeCell ref="A89:F89"/>
    <mergeCell ref="H89:I89"/>
    <mergeCell ref="K4:K6"/>
  </mergeCells>
  <phoneticPr fontId="0" type="noConversion"/>
  <printOptions horizontalCentered="1"/>
  <pageMargins left="0.19685039370078741" right="0.19685039370078741" top="0.78740157480314965" bottom="0.39370078740157483" header="0.11811023622047245" footer="0"/>
  <pageSetup paperSize="9" scale="97" orientation="landscape" horizontalDpi="300" verticalDpi="300" r:id="rId1"/>
  <headerFooter alignWithMargins="0"/>
  <ignoredErrors>
    <ignoredError sqref="E24:E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План</vt:lpstr>
      <vt:lpstr>Start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Обыденкова</dc:creator>
  <cp:lastModifiedBy>Адушкина Надежда Александровна</cp:lastModifiedBy>
  <cp:lastPrinted>2021-04-02T10:40:23Z</cp:lastPrinted>
  <dcterms:created xsi:type="dcterms:W3CDTF">2011-05-05T04:03:53Z</dcterms:created>
  <dcterms:modified xsi:type="dcterms:W3CDTF">2021-04-02T10:43:10Z</dcterms:modified>
</cp:coreProperties>
</file>